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lnv.intern\grp\DR\Contentmanagement\Opdrachten 2024\Opmaak PDF\GLEC\"/>
    </mc:Choice>
  </mc:AlternateContent>
  <xr:revisionPtr revIDLastSave="0" documentId="8_{1C325678-F104-40E2-A81B-C0D2BAB40E51}" xr6:coauthVersionLast="47" xr6:coauthVersionMax="47" xr10:uidLastSave="{00000000-0000-0000-0000-000000000000}"/>
  <bookViews>
    <workbookView xWindow="-110" yWindow="-110" windowWidth="19420" windowHeight="10420" firstSheet="4" activeTab="4" xr2:uid="{67D53E64-9E9F-4F1A-A812-AA552A2F8E2B}"/>
  </bookViews>
  <sheets>
    <sheet name="Brandstof" sheetId="6" state="hidden" r:id="rId1"/>
    <sheet name="Bevestiging " sheetId="5" state="hidden" r:id="rId2"/>
    <sheet name="GLEC &gt;&gt; EEOI IMO Tabel" sheetId="2" state="hidden" r:id="rId3"/>
    <sheet name="Blad1" sheetId="7" state="hidden" r:id="rId4"/>
    <sheet name="Inleiding" sheetId="3" r:id="rId5"/>
    <sheet name="Emissieprestatie" sheetId="4" r:id="rId6"/>
  </sheets>
  <definedNames>
    <definedName name="_xlnm.Print_Area" localSheetId="4">Inleiding!$A$1:$A$10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43" i="4" l="1"/>
  <c r="E25" i="2"/>
  <c r="AG25" i="2"/>
  <c r="C17" i="4"/>
  <c r="C13" i="4"/>
  <c r="C12" i="4"/>
  <c r="C11" i="4"/>
  <c r="W24" i="2"/>
  <c r="Q24" i="2"/>
  <c r="R24" i="2"/>
  <c r="S24" i="2"/>
  <c r="T24" i="2"/>
  <c r="U24" i="2"/>
  <c r="V24" i="2"/>
  <c r="X24" i="2"/>
  <c r="Y24" i="2"/>
  <c r="P24" i="2"/>
  <c r="D24" i="2"/>
  <c r="T25" i="2" l="1"/>
  <c r="E24" i="2"/>
  <c r="F24" i="2"/>
  <c r="G24" i="2"/>
  <c r="H24" i="2"/>
  <c r="I24" i="2"/>
  <c r="J24" i="2"/>
  <c r="K24" i="2"/>
  <c r="L24" i="2"/>
  <c r="M24" i="2"/>
  <c r="N24" i="2"/>
  <c r="O24" i="2"/>
</calcChain>
</file>

<file path=xl/sharedStrings.xml><?xml version="1.0" encoding="utf-8"?>
<sst xmlns="http://schemas.openxmlformats.org/spreadsheetml/2006/main" count="334" uniqueCount="214">
  <si>
    <t>Diesel</t>
  </si>
  <si>
    <t>Coupled convoys</t>
  </si>
  <si>
    <t>INFORMATION ON REPRESENTATIVE VESSELS</t>
  </si>
  <si>
    <t>Motor vessels 87 - 109 m</t>
  </si>
  <si>
    <t>Pushed convoy</t>
  </si>
  <si>
    <t>GEOGRAPHIC Region</t>
  </si>
  <si>
    <t>Western Europe</t>
  </si>
  <si>
    <t>ARA + Rhine</t>
  </si>
  <si>
    <t>Danube</t>
  </si>
  <si>
    <t>CONFIGURATION</t>
  </si>
  <si>
    <t>In case of convoy no. barges</t>
  </si>
  <si>
    <t>MVS ba rge</t>
  </si>
  <si>
    <t>Pusher + 2. barges</t>
  </si>
  <si>
    <t>Pusher + 4/5 barges</t>
  </si>
  <si>
    <t>Pusher + 6 barges</t>
  </si>
  <si>
    <t>Length [m]</t>
  </si>
  <si>
    <t>55-60</t>
  </si>
  <si>
    <t>67-73</t>
  </si>
  <si>
    <t>85-86</t>
  </si>
  <si>
    <t>134-135</t>
  </si>
  <si>
    <t>163-185</t>
  </si>
  <si>
    <t>DIMENSIONS</t>
  </si>
  <si>
    <t>Width [m]</t>
  </si>
  <si>
    <t>5.07</t>
  </si>
  <si>
    <t>6,7-7,3</t>
  </si>
  <si>
    <t>7,25-9</t>
  </si>
  <si>
    <t>8,2-9,5</t>
  </si>
  <si>
    <t>8,2-10</t>
  </si>
  <si>
    <t>9,5-11,45</t>
  </si>
  <si>
    <t>11,45-12,8</t>
  </si>
  <si>
    <t>16.8</t>
  </si>
  <si>
    <t>Draught [m]</t>
  </si>
  <si>
    <t>2.5</t>
  </si>
  <si>
    <t>2,4-2,6</t>
  </si>
  <si>
    <t>2,5-3,0</t>
  </si>
  <si>
    <t>2,7-3 6</t>
  </si>
  <si>
    <t>3,2-3,5</t>
  </si>
  <si>
    <t>3,2-3,7</t>
  </si>
  <si>
    <t>3,5-4,2</t>
  </si>
  <si>
    <t>3,2-3,6</t>
  </si>
  <si>
    <t>CARGO TYPE</t>
  </si>
  <si>
    <t>Dry bulk</t>
  </si>
  <si>
    <t>Dry Bulk</t>
  </si>
  <si>
    <t>LOAD CAPACITY OF VESSEL</t>
  </si>
  <si>
    <t>(tons or TEU) (average in case of multiple vessels)</t>
  </si>
  <si>
    <t>FUEL TYPE</t>
  </si>
  <si>
    <t>Diesel / LNG / Biofuel(specify)</t>
  </si>
  <si>
    <t>9 vessels; 2114 trips</t>
  </si>
  <si>
    <t>7 vessels; 435 trips</t>
  </si>
  <si>
    <t>16 vessels; 1.288 trips</t>
  </si>
  <si>
    <t>8 vessels; 511 trips</t>
  </si>
  <si>
    <t>5 vessels; 283 trips</t>
  </si>
  <si>
    <t>2 vessels, 106 trips</t>
  </si>
  <si>
    <t>10 vessels; 1031 trips</t>
  </si>
  <si>
    <t>5 vessels; 340 trips</t>
  </si>
  <si>
    <t>1 vessel; 77 trips</t>
  </si>
  <si>
    <t>10 vessel; 563 trips</t>
  </si>
  <si>
    <t>For which period or year is the information provided?</t>
  </si>
  <si>
    <t>2011-2015</t>
  </si>
  <si>
    <t>2010-2015</t>
  </si>
  <si>
    <t>2010 - 2015</t>
  </si>
  <si>
    <t>2014-2015</t>
  </si>
  <si>
    <t>Average payload incl. empty km</t>
  </si>
  <si>
    <t>% of load capacity or in tons</t>
  </si>
  <si>
    <t>Average</t>
  </si>
  <si>
    <t>Fuel consumption</t>
  </si>
  <si>
    <t>Total liter per year or per trip</t>
  </si>
  <si>
    <t>Well-to-propeller CO2e-emissions factor GASOIL [g/l]</t>
  </si>
  <si>
    <t>Well-to-Propeller - CO2e-emission factor LNG LNG [g/kg]</t>
  </si>
  <si>
    <t>Ton/TEU-Factor</t>
  </si>
  <si>
    <t>[ton]</t>
  </si>
  <si>
    <t>Average fuel consumption</t>
  </si>
  <si>
    <t>[l/km]</t>
  </si>
  <si>
    <t>Average GHG-emission performance</t>
  </si>
  <si>
    <t>GHG (g/tkm)</t>
  </si>
  <si>
    <t>Weighted average</t>
  </si>
  <si>
    <t>H2020 - PROMINENT</t>
  </si>
  <si>
    <t>country/river/basin</t>
  </si>
  <si>
    <t>DESCRIPTION OF ROUNDTRIP (S) or YEAR-ROUND operation</t>
  </si>
  <si>
    <t>e.g. rounddtrip Rotterdam-Basel or Rhine/Danube</t>
  </si>
  <si>
    <t>Total distance covered [km]</t>
  </si>
  <si>
    <t>10,5 - 11,1</t>
  </si>
  <si>
    <t>11/11,45-22,9</t>
  </si>
  <si>
    <t>Source:</t>
  </si>
  <si>
    <t>EEOI waarden GHG (g/tkm)*</t>
  </si>
  <si>
    <t>Tabel met voorbeeld scheepstypen. BRON: GLEC***</t>
  </si>
  <si>
    <t>P.OOMS / KONINKLIJKEBLN-SCHUTTEVAER(2016)</t>
  </si>
  <si>
    <t>***: deze tabel is, behalve de onderste rij, overgenomen uit https://smart-freight-centre-media.s3.amazonaws.com/documents/GLEC-report-on-GHG-Emission-Factors-for-Inland-Waterways-Transport-SFC2018.pdf - ANNEX II</t>
  </si>
  <si>
    <t>*: Bovenstaande tabel gebruikt een hogere emissiefactor per kg brandstof dan de IMO bij de EEOI berekeningen, gezien EEOI in de AGVV wordt aangemerkt als de manier om uitstoot te berekenen is een correctie uitgevoerd.
Het GLEC rapport gaat uit van 3240 g CO2/liter diesel (https://smart-freight-centre-media.s3.amazonaws.com/documents/GLEC-report-on-GHG-Emission-Factors-for-Inland-Waterways-Transport-SFC2018.pdf - p9).
IMO gaat bij EEOI uit van 3206 g CO2/kg diesel (https://www.imorules.com/GUID-EF0096C9-A807-4C9C-A5EF-1B0DDE4C01A3.html)
De conversiefactor liter/kilo is bij diesel: 0,84 kg/liter diesel (https://www.co2emissiefactoren.nl/lijst-emissiefactoren/)
GLEC-waarde 3240 g CO2/liter delen door 0,84 levert 3857,14 gCO2/kilo diesel op.
De GLEC-waarde in kilo's is dus 16,88% hoger dan de IMO waarde.
Het verschil komt hoofdzakelijk doordat GLEC Well-to-Wake emissies berekent terwijl de IMO dit Tank-to-Wake doet.</t>
  </si>
  <si>
    <t>Container vessels coupled convoy</t>
  </si>
  <si>
    <t>ARA</t>
  </si>
  <si>
    <t>Rhine/Main</t>
  </si>
  <si>
    <t>Rhine</t>
  </si>
  <si>
    <t>MVS + 1 Barge</t>
  </si>
  <si>
    <t>11.4</t>
  </si>
  <si>
    <t>14.2</t>
  </si>
  <si>
    <t>3.7</t>
  </si>
  <si>
    <t>3.25</t>
  </si>
  <si>
    <t>3.3</t>
  </si>
  <si>
    <t>3.8</t>
  </si>
  <si>
    <t>4.01</t>
  </si>
  <si>
    <t>3.9</t>
  </si>
  <si>
    <t>Tanker</t>
  </si>
  <si>
    <t>Containers</t>
  </si>
  <si>
    <t>Conta</t>
  </si>
  <si>
    <t>3200 (188 TEU)</t>
  </si>
  <si>
    <t>5200 (421 Teu)</t>
  </si>
  <si>
    <t>5558 (416 Teu)</t>
  </si>
  <si>
    <t>1 vessel, 11 trips</t>
  </si>
  <si>
    <t>1 vessel,92 trips</t>
  </si>
  <si>
    <t>Antwerp - Rotterdam</t>
  </si>
  <si>
    <t>Rotterdam - Frankfurt</t>
  </si>
  <si>
    <t>Rotterdam - Mannheim</t>
  </si>
  <si>
    <t>Rotterdam - Cologne</t>
  </si>
  <si>
    <t>Antwerp - Mainz</t>
  </si>
  <si>
    <t>Antwerpen - Karlsruhe</t>
  </si>
  <si>
    <t>Rotterdam - Karlsruhe</t>
  </si>
  <si>
    <t>5480 loaded km</t>
  </si>
  <si>
    <t>+/- 65 %</t>
  </si>
  <si>
    <t>Contargo &amp; H2020 - PROMINENT</t>
  </si>
  <si>
    <t>Contargo</t>
  </si>
  <si>
    <t xml:space="preserve">- </t>
  </si>
  <si>
    <t>39,0 - 80,0</t>
  </si>
  <si>
    <t>5,07 - 9,5</t>
  </si>
  <si>
    <t>2,4 - 3,0</t>
  </si>
  <si>
    <t>22,61 - 25,93</t>
  </si>
  <si>
    <t>85 - 86</t>
  </si>
  <si>
    <t>8,2 - 10</t>
  </si>
  <si>
    <t>2,7 - 3 6</t>
  </si>
  <si>
    <t>3,2 - 3,5</t>
  </si>
  <si>
    <t>9,5 - 11,45</t>
  </si>
  <si>
    <t>3,2 - 3,7</t>
  </si>
  <si>
    <t>134 - 135</t>
  </si>
  <si>
    <t>11,45 - 16,8</t>
  </si>
  <si>
    <t>3,5 - 4,2</t>
  </si>
  <si>
    <t>13,55 - 16,13</t>
  </si>
  <si>
    <t>163 - 185</t>
  </si>
  <si>
    <t>11,0 - 22,9</t>
  </si>
  <si>
    <t>nvt</t>
  </si>
  <si>
    <t>6,15 - 14,38</t>
  </si>
  <si>
    <t xml:space="preserve">Motor vessels 110 m </t>
  </si>
  <si>
    <t>Motor vessels 135 m</t>
  </si>
  <si>
    <t>Dry bulk / Liquid bulk / Containers / RoRo / General cargo</t>
  </si>
  <si>
    <t>Motor vessels &lt; 80 m</t>
  </si>
  <si>
    <t>Motor vessels 85-86 m</t>
  </si>
  <si>
    <t>Motor vessels 110 m</t>
  </si>
  <si>
    <t>Tanker vessels 135 m</t>
  </si>
  <si>
    <t>Container vessels 110 m</t>
  </si>
  <si>
    <t>Container vessels 135 m</t>
  </si>
  <si>
    <t>Tanker vessels 110 m</t>
  </si>
  <si>
    <t>11,4 - 17,0</t>
  </si>
  <si>
    <t>3,25 - 4,01</t>
  </si>
  <si>
    <t>Afmetingen [m]</t>
  </si>
  <si>
    <t>Lengte</t>
  </si>
  <si>
    <t>Breedte</t>
  </si>
  <si>
    <t>Diepgang</t>
  </si>
  <si>
    <t>Nee</t>
  </si>
  <si>
    <t>Ja</t>
  </si>
  <si>
    <t xml:space="preserve"> - </t>
  </si>
  <si>
    <t xml:space="preserve"> -</t>
  </si>
  <si>
    <t>-</t>
  </si>
  <si>
    <t>Type brandstof</t>
  </si>
  <si>
    <t>1.1</t>
  </si>
  <si>
    <t>1.2</t>
  </si>
  <si>
    <t>1.3</t>
  </si>
  <si>
    <t>1.4</t>
  </si>
  <si>
    <t>2.1</t>
  </si>
  <si>
    <t>2.2</t>
  </si>
  <si>
    <t>Stap 2: Gegevens binnenvaartschip</t>
  </si>
  <si>
    <t>Type brandstof(fen)</t>
  </si>
  <si>
    <t>3,2 - 3,6</t>
  </si>
  <si>
    <t>27,2 - 31,2</t>
  </si>
  <si>
    <t>Length</t>
  </si>
  <si>
    <t>Width</t>
  </si>
  <si>
    <t>Draught</t>
  </si>
  <si>
    <t>Afmetingen</t>
  </si>
  <si>
    <t>Motor vessels 87-109 m</t>
  </si>
  <si>
    <t>16,3 - 19,4</t>
  </si>
  <si>
    <t>7,4 - 17,3</t>
  </si>
  <si>
    <t>10,9 - 24,1</t>
  </si>
  <si>
    <t>GLEC onderzoek</t>
  </si>
  <si>
    <t>Selecteer hieronder de categorie waar uw binnenvaartschip onder valt.</t>
  </si>
  <si>
    <t>Stap 1: Categorie binnenvaartschip (conform het GLEC onderzoek)</t>
  </si>
  <si>
    <t>Brandstof</t>
  </si>
  <si>
    <t>MGO</t>
  </si>
  <si>
    <t>IFO (RMG)</t>
  </si>
  <si>
    <t>HFO (RMK)</t>
  </si>
  <si>
    <t>Het GLEC-onderzoek kunt u hier inzien:</t>
  </si>
  <si>
    <t>GLEC-onderzoek</t>
  </si>
  <si>
    <t>9,06 - 20,03</t>
  </si>
  <si>
    <t xml:space="preserve"> </t>
  </si>
  <si>
    <t>HVO/FAME</t>
  </si>
  <si>
    <t>MDO (RMA, RMB, RMD, RME) volgens de EN590</t>
  </si>
  <si>
    <t xml:space="preserve">Geef hieronder het/de type brandstof(fen) van uw binnenvaartschip aan. </t>
  </si>
  <si>
    <t>Stuur als bijlage de algemene informatie van uw binnenvaartschip toe. De gegevens moeten minstens de volgende informatie over uw binnenvaartschip bevatten; naam schip, afmetingen (eventueel een tekening) en het type brandstof(fen).</t>
  </si>
  <si>
    <t>2.3</t>
  </si>
  <si>
    <t>1.5</t>
  </si>
  <si>
    <r>
      <t>Geef aan (Ja/Nee) of de afmetingen van uw binnenvaartschip gelijk zijn of binnen de marges vallen uit het GLEC-onderzoek (</t>
    </r>
    <r>
      <rPr>
        <b/>
        <sz val="9"/>
        <color theme="1"/>
        <rFont val="Arial"/>
        <family val="2"/>
      </rPr>
      <t>Stap 1</t>
    </r>
    <r>
      <rPr>
        <sz val="9"/>
        <color theme="1"/>
        <rFont val="Arial"/>
        <family val="2"/>
      </rPr>
      <t>).</t>
    </r>
  </si>
  <si>
    <t>GLEC-waarde GHG [g/tkm]</t>
  </si>
  <si>
    <t>EEOI-waarde GHG [g/tkm]</t>
  </si>
  <si>
    <t xml:space="preserve">De EEOI-waarde GHG g/tkm van uw binnenvaartschip ligt onder de referentiewaarde van 28,3 g/tkm. 
Let op: indien u onder de steekproefsgewijze controle valt, zal u dit door middel van het aanleveren van gegevens moeten kunnen aantonen. </t>
  </si>
  <si>
    <t>50% van de referentiewaarde [g/tkm]</t>
  </si>
  <si>
    <t>Emissieprestatie (gemiddelde CO2-emissie)</t>
  </si>
  <si>
    <t xml:space="preserve">Geef hieronder de afmetingen van uw binnenvaartschip aan conform het Certificaat van Onderzoek (CVO) / Meetbrief.  
</t>
  </si>
  <si>
    <r>
      <t xml:space="preserve">De EEOI-waarde (g/tkm) van uw binnenvaartschip ligt onder de referentiewaarde van 28,3 g/tkm. Uw binnenvaartschip voldoet aan de kwalificatie "schoon schip".
</t>
    </r>
    <r>
      <rPr>
        <b/>
        <sz val="11"/>
        <color theme="1"/>
        <rFont val="Aptos Narrow"/>
        <family val="2"/>
        <scheme val="minor"/>
      </rPr>
      <t>Let op</t>
    </r>
    <r>
      <rPr>
        <sz val="11"/>
        <color theme="1"/>
        <rFont val="Aptos Narrow"/>
        <family val="2"/>
        <scheme val="minor"/>
      </rPr>
      <t xml:space="preserve">: indien u onder de steekproefsgewijze controle valt, zal u dit door middel van het aanleveren van gegevens moeten kunnen aantonen. </t>
    </r>
  </si>
  <si>
    <t xml:space="preserve">De afmetingen van uw binnenvaartschip wijken af van het door u gekozen scheepstype. Houd er rekening mee dat de emissieprestatie van uw binnenvaartschip af kan wijken van het door u  gekozen scheepstype.  
Let op: indien u onder de steekproefsgewijze controle valt, zal u door middel van het aanleveren van gegevens de kwalificatie "schoon schip" moeten kunnen aantonen. </t>
  </si>
  <si>
    <t xml:space="preserve">Per scheepstype kunt u inzien wat de verwachte gemiddelde emissieprestatie (uitstootwaarde) voor een schip is. Gebaseerd op dit onderzoek verwachten wij dat elk scheepstype in het goederenvervoer aan de eisen uit de AGVV kan voldoen. </t>
  </si>
  <si>
    <r>
      <rPr>
        <b/>
        <sz val="9"/>
        <color theme="1"/>
        <rFont val="Arial"/>
        <family val="2"/>
      </rPr>
      <t>Stap 1</t>
    </r>
    <r>
      <rPr>
        <sz val="9"/>
        <color theme="1"/>
        <rFont val="Arial"/>
        <family val="2"/>
      </rPr>
      <t xml:space="preserve">: Onder welke categorie valt uw binnenvaartschip? 
Het GLEC-onderzoek biedt per type schip inzicht in de gemiddelde emissieprestaties. Mocht uw schip niet goed passen binnen de types waar u uit kan kiezen, kies dan de optie die het beste bij uw binnenvaartschip past. Deze cijfers zijn afkomstig uit het GLEC-onderzoek, met een correctiefactor om de EEOI-waarde te verkrijgen die volgens de AGVV gebruikt moeten worden. Om aan de kwalificatie van "schoon schip" te voldoen, moet de EEOI-waarde van de gemiddelnde emissieprestatie lager zijn dan de referentiewaarde (28,3 g/tkm). </t>
    </r>
  </si>
  <si>
    <r>
      <rPr>
        <b/>
        <sz val="9"/>
        <color rgb="FF000000"/>
        <rFont val="Arial"/>
        <family val="2"/>
      </rPr>
      <t>Stap 2</t>
    </r>
    <r>
      <rPr>
        <sz val="9"/>
        <color rgb="FF000000"/>
        <rFont val="Arial"/>
        <family val="2"/>
      </rPr>
      <t xml:space="preserve">: Gegevens van uw binnenvaartschip (brandstof en afmetingen)
Informatie over de brandstof(fen) en afmetingen van uw binnenvaartschip zijn nodig om een inschatting te maken van de gemiddelde emissieprestatie van uw binnenvaartschip. Weet u niet welke brandstof u in de toekomst gaat gebruiken? Vul dan diesel in. </t>
    </r>
  </si>
  <si>
    <t xml:space="preserve">Het GLEC-onderzoek biedt per type schip inzicht in de gemiddelde emissieprestaties. Omdat het GLEC-onderzoek méér grammen CO2 toerekent aan een liter diesel dan de manier van berekenen die in de AGVV verplicht is gesteld, is er gewerkt met een correctiefactor. </t>
  </si>
  <si>
    <t xml:space="preserve">Om u te helpen een inschatting te maken van de emissieprestatie van uw binnenvaartschip stellen wij dit excelbestand beschikbaar. Dit excelbestand is gebaseerd op wereldwijd onderzoek naar emissies van transportmodaliteiten, volgens het GLEC-onderzoek. </t>
  </si>
  <si>
    <t>GLEC-Handleiding</t>
  </si>
  <si>
    <t xml:space="preserve"> Referentiewaarde van CO2-emissie (56,6 g/tkm)</t>
  </si>
  <si>
    <r>
      <rPr>
        <b/>
        <sz val="9"/>
        <color theme="1"/>
        <rFont val="Arial"/>
        <family val="2"/>
      </rPr>
      <t>Emissieprestatie</t>
    </r>
    <r>
      <rPr>
        <sz val="9"/>
        <color theme="1"/>
        <rFont val="Arial"/>
        <family val="2"/>
      </rPr>
      <t xml:space="preserve">
In het tabblad "Emissieprestatie" bepaalt u in twee stappen wat de verwachte emissieprestatie van uw schip is.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</si>
</sst>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0" x14ac:knownFonts="1">
    <font>
      <sz val="11"/>
      <color theme="1"/>
      <name val="Aptos Narrow"/>
      <family val="2"/>
      <scheme val="minor"/>
    </font>
    <font>
      <sz val="11"/>
      <color rgb="FFFF0000"/>
      <name val="Aptos Narrow"/>
      <family val="2"/>
      <scheme val="minor"/>
    </font>
    <font>
      <sz val="9"/>
      <color theme="1"/>
      <name val="Arial"/>
      <family val="2"/>
    </font>
    <font>
      <b/>
      <sz val="9"/>
      <color theme="1"/>
      <name val="Arial"/>
      <family val="2"/>
    </font>
    <font>
      <b/>
      <sz val="9"/>
      <color theme="1"/>
      <name val="Aptos Narrow"/>
      <family val="2"/>
      <scheme val="minor"/>
    </font>
    <font>
      <sz val="9"/>
      <color theme="1"/>
      <name val="Aptos Narrow"/>
      <family val="2"/>
      <scheme val="minor"/>
    </font>
    <font>
      <b/>
      <sz val="9"/>
      <name val="Aptos Narrow"/>
      <family val="2"/>
      <scheme val="minor"/>
    </font>
    <font>
      <sz val="9"/>
      <color rgb="FFFF0000"/>
      <name val="Aptos Narrow"/>
      <family val="2"/>
      <scheme val="minor"/>
    </font>
    <font>
      <b/>
      <sz val="9"/>
      <color rgb="FFFF0000"/>
      <name val="Aptos Narrow"/>
      <family val="2"/>
      <scheme val="minor"/>
    </font>
    <font>
      <sz val="9"/>
      <color theme="0"/>
      <name val="Arial"/>
      <family val="2"/>
    </font>
    <font>
      <b/>
      <sz val="9"/>
      <name val="Arial"/>
      <family val="2"/>
    </font>
    <font>
      <u/>
      <sz val="11"/>
      <color theme="10"/>
      <name val="Aptos Narrow"/>
      <family val="2"/>
      <scheme val="minor"/>
    </font>
    <font>
      <u/>
      <sz val="9"/>
      <color theme="10"/>
      <name val="Arial"/>
      <family val="2"/>
    </font>
    <font>
      <sz val="9"/>
      <color rgb="FF000000"/>
      <name val="Arial"/>
      <family val="2"/>
    </font>
    <font>
      <sz val="9"/>
      <name val="Arial"/>
      <family val="2"/>
    </font>
    <font>
      <b/>
      <sz val="9"/>
      <color rgb="FF000000"/>
      <name val="Arial"/>
      <family val="2"/>
    </font>
    <font>
      <b/>
      <sz val="11"/>
      <color theme="1"/>
      <name val="Aptos Narrow"/>
      <family val="2"/>
      <scheme val="minor"/>
    </font>
    <font>
      <sz val="9"/>
      <color theme="1"/>
      <name val="Verdana"/>
      <family val="2"/>
    </font>
    <font>
      <b/>
      <sz val="9"/>
      <color theme="0"/>
      <name val="Arial"/>
      <family val="2"/>
    </font>
    <font>
      <b/>
      <sz val="22"/>
      <color rgb="FF007BC7"/>
      <name val="RijksoverheidSansHeadingTT"/>
      <family val="2"/>
    </font>
  </fonts>
  <fills count="10">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
      <patternFill patternType="solid">
        <fgColor theme="0"/>
        <bgColor indexed="64"/>
      </patternFill>
    </fill>
    <fill>
      <patternFill patternType="solid">
        <fgColor rgb="FF0070C0"/>
        <bgColor indexed="64"/>
      </patternFill>
    </fill>
    <fill>
      <patternFill patternType="solid">
        <fgColor rgb="FFFFC000"/>
        <bgColor indexed="64"/>
      </patternFill>
    </fill>
    <fill>
      <patternFill patternType="solid">
        <fgColor theme="3" tint="0.499984740745262"/>
        <bgColor indexed="64"/>
      </patternFill>
    </fill>
    <fill>
      <patternFill patternType="solid">
        <fgColor rgb="FF92D050"/>
        <bgColor indexed="64"/>
      </patternFill>
    </fill>
    <fill>
      <patternFill patternType="solid">
        <fgColor theme="0" tint="-0.14999847407452621"/>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11" fillId="0" borderId="0" applyNumberFormat="0" applyFill="0" applyBorder="0" applyAlignment="0" applyProtection="0"/>
  </cellStyleXfs>
  <cellXfs count="164">
    <xf numFmtId="0" fontId="0" fillId="0" borderId="0" xfId="0"/>
    <xf numFmtId="0" fontId="0" fillId="0" borderId="0" xfId="0" applyAlignment="1">
      <alignment horizontal="left" vertical="top"/>
    </xf>
    <xf numFmtId="0" fontId="0" fillId="2" borderId="0" xfId="0" applyFill="1"/>
    <xf numFmtId="0" fontId="0" fillId="0" borderId="11" xfId="0" applyBorder="1" applyAlignment="1"/>
    <xf numFmtId="0" fontId="3" fillId="4" borderId="1" xfId="0" applyFont="1" applyFill="1" applyBorder="1" applyAlignment="1">
      <alignment horizontal="center" vertical="center"/>
    </xf>
    <xf numFmtId="0" fontId="2" fillId="4" borderId="1" xfId="0" applyFont="1" applyFill="1" applyBorder="1" applyAlignment="1">
      <alignment horizontal="center" vertical="center"/>
    </xf>
    <xf numFmtId="0" fontId="5" fillId="0" borderId="0" xfId="0" applyFont="1" applyAlignment="1">
      <alignment horizontal="center" vertical="center"/>
    </xf>
    <xf numFmtId="0" fontId="5" fillId="3" borderId="1" xfId="0" applyFont="1" applyFill="1" applyBorder="1" applyAlignment="1">
      <alignment horizontal="center" vertical="center"/>
    </xf>
    <xf numFmtId="0" fontId="4" fillId="3" borderId="1" xfId="0" applyFont="1" applyFill="1" applyBorder="1" applyAlignment="1">
      <alignment horizontal="center" vertical="center"/>
    </xf>
    <xf numFmtId="0" fontId="5" fillId="0" borderId="1" xfId="0" applyFont="1" applyBorder="1" applyAlignment="1">
      <alignment horizontal="center" vertical="center"/>
    </xf>
    <xf numFmtId="0" fontId="5" fillId="0" borderId="1" xfId="0" applyFont="1" applyFill="1" applyBorder="1" applyAlignment="1">
      <alignment horizontal="center" vertical="center"/>
    </xf>
    <xf numFmtId="0" fontId="5" fillId="2" borderId="1" xfId="0" applyFont="1" applyFill="1" applyBorder="1" applyAlignment="1">
      <alignment horizontal="center" vertical="center"/>
    </xf>
    <xf numFmtId="9" fontId="5" fillId="2" borderId="1" xfId="0" applyNumberFormat="1" applyFont="1" applyFill="1" applyBorder="1" applyAlignment="1">
      <alignment horizontal="center" vertical="center"/>
    </xf>
    <xf numFmtId="0" fontId="5" fillId="2" borderId="1" xfId="0" applyFont="1" applyFill="1" applyBorder="1" applyAlignment="1">
      <alignment horizontal="center" vertical="center" wrapText="1"/>
    </xf>
    <xf numFmtId="0" fontId="7" fillId="0" borderId="0" xfId="0" applyFont="1" applyAlignment="1">
      <alignment horizontal="center" vertical="center"/>
    </xf>
    <xf numFmtId="0" fontId="8" fillId="3" borderId="1" xfId="0" applyFont="1" applyFill="1" applyBorder="1" applyAlignment="1">
      <alignment horizontal="center" vertical="center"/>
    </xf>
    <xf numFmtId="0" fontId="7" fillId="0" borderId="1" xfId="0" applyFont="1" applyFill="1" applyBorder="1" applyAlignment="1">
      <alignment horizontal="center" vertical="center"/>
    </xf>
    <xf numFmtId="0" fontId="7" fillId="2" borderId="1" xfId="0" applyFont="1" applyFill="1" applyBorder="1" applyAlignment="1">
      <alignment horizontal="center" vertical="center"/>
    </xf>
    <xf numFmtId="0" fontId="1" fillId="0" borderId="0" xfId="0" applyFont="1"/>
    <xf numFmtId="0" fontId="2" fillId="4" borderId="1" xfId="0" applyFont="1" applyFill="1" applyBorder="1" applyAlignment="1">
      <alignment horizontal="left" vertical="center"/>
    </xf>
    <xf numFmtId="0" fontId="0" fillId="4" borderId="0" xfId="0" applyFill="1" applyAlignment="1">
      <alignment horizontal="left" vertical="center"/>
    </xf>
    <xf numFmtId="0" fontId="0" fillId="4" borderId="0" xfId="0" applyFill="1" applyAlignment="1">
      <alignment horizontal="center" vertical="center"/>
    </xf>
    <xf numFmtId="49" fontId="2" fillId="4" borderId="1" xfId="0" applyNumberFormat="1" applyFont="1" applyFill="1" applyBorder="1" applyAlignment="1">
      <alignment horizontal="center" vertical="center"/>
    </xf>
    <xf numFmtId="0" fontId="0" fillId="2" borderId="0" xfId="0" applyFill="1" applyAlignment="1">
      <alignment horizontal="center"/>
    </xf>
    <xf numFmtId="9" fontId="7" fillId="2" borderId="1" xfId="0" applyNumberFormat="1" applyFont="1" applyFill="1" applyBorder="1" applyAlignment="1">
      <alignment horizontal="center" vertical="center"/>
    </xf>
    <xf numFmtId="0" fontId="1" fillId="0" borderId="0" xfId="0" applyFont="1" applyAlignment="1">
      <alignment horizontal="left" vertical="top"/>
    </xf>
    <xf numFmtId="0" fontId="2" fillId="4" borderId="0" xfId="0" applyFont="1" applyFill="1" applyAlignment="1">
      <alignment horizontal="left" vertical="center"/>
    </xf>
    <xf numFmtId="49" fontId="2" fillId="4" borderId="1" xfId="0" applyNumberFormat="1" applyFont="1" applyFill="1" applyBorder="1" applyAlignment="1">
      <alignment horizontal="left" vertical="center"/>
    </xf>
    <xf numFmtId="2" fontId="1" fillId="0" borderId="0" xfId="0" applyNumberFormat="1" applyFont="1"/>
    <xf numFmtId="49" fontId="2" fillId="4" borderId="12" xfId="0" applyNumberFormat="1" applyFont="1" applyFill="1" applyBorder="1" applyAlignment="1">
      <alignment horizontal="center" vertical="center"/>
    </xf>
    <xf numFmtId="0" fontId="2" fillId="4" borderId="12" xfId="0" applyFont="1" applyFill="1" applyBorder="1" applyAlignment="1">
      <alignment horizontal="center" vertical="center"/>
    </xf>
    <xf numFmtId="0" fontId="0" fillId="0" borderId="0" xfId="0" applyAlignment="1">
      <alignment horizontal="center"/>
    </xf>
    <xf numFmtId="49" fontId="0" fillId="0" borderId="0" xfId="0" applyNumberFormat="1" applyAlignment="1">
      <alignment horizontal="center"/>
    </xf>
    <xf numFmtId="0" fontId="0" fillId="0" borderId="0" xfId="0" applyAlignment="1">
      <alignment horizontal="center" vertical="top"/>
    </xf>
    <xf numFmtId="0" fontId="0" fillId="0" borderId="0" xfId="0" applyAlignment="1">
      <alignment vertical="top"/>
    </xf>
    <xf numFmtId="0" fontId="0" fillId="0" borderId="0" xfId="0" applyAlignment="1">
      <alignment vertical="top" wrapText="1"/>
    </xf>
    <xf numFmtId="0" fontId="2" fillId="4" borderId="0" xfId="0" applyFont="1" applyFill="1" applyAlignment="1">
      <alignment horizontal="right" vertical="top"/>
    </xf>
    <xf numFmtId="0" fontId="5" fillId="0" borderId="1" xfId="0" applyFont="1" applyBorder="1" applyAlignment="1">
      <alignment horizontal="center" vertical="center"/>
    </xf>
    <xf numFmtId="0" fontId="5" fillId="8" borderId="1" xfId="0" applyFont="1" applyFill="1" applyBorder="1" applyAlignment="1">
      <alignment horizontal="center" vertical="center"/>
    </xf>
    <xf numFmtId="0" fontId="7" fillId="8" borderId="1" xfId="0" applyFont="1" applyFill="1" applyBorder="1" applyAlignment="1">
      <alignment horizontal="center" vertical="center"/>
    </xf>
    <xf numFmtId="0" fontId="0" fillId="8" borderId="0" xfId="0" applyFill="1"/>
    <xf numFmtId="0" fontId="0" fillId="8" borderId="0" xfId="0" applyFill="1" applyAlignment="1">
      <alignment horizontal="left" vertical="center"/>
    </xf>
    <xf numFmtId="0" fontId="0" fillId="8" borderId="0" xfId="0" applyFill="1" applyAlignment="1">
      <alignment horizontal="center" vertical="center"/>
    </xf>
    <xf numFmtId="0" fontId="0" fillId="8" borderId="0" xfId="0" applyFill="1" applyAlignment="1">
      <alignment horizontal="center"/>
    </xf>
    <xf numFmtId="164" fontId="0" fillId="4" borderId="0" xfId="0" applyNumberFormat="1" applyFill="1" applyAlignment="1">
      <alignment horizontal="center" vertical="center"/>
    </xf>
    <xf numFmtId="164" fontId="3" fillId="4" borderId="1" xfId="0" applyNumberFormat="1" applyFont="1" applyFill="1" applyBorder="1" applyAlignment="1">
      <alignment vertical="center"/>
    </xf>
    <xf numFmtId="164" fontId="3" fillId="4" borderId="1" xfId="0" applyNumberFormat="1" applyFont="1" applyFill="1" applyBorder="1" applyAlignment="1">
      <alignment horizontal="center" vertical="center"/>
    </xf>
    <xf numFmtId="164" fontId="2" fillId="4" borderId="1" xfId="0" applyNumberFormat="1" applyFont="1" applyFill="1" applyBorder="1" applyAlignment="1">
      <alignment horizontal="center" vertical="center"/>
    </xf>
    <xf numFmtId="164" fontId="0" fillId="8" borderId="0" xfId="0" applyNumberFormat="1" applyFill="1" applyAlignment="1">
      <alignment horizontal="center" vertical="center"/>
    </xf>
    <xf numFmtId="164" fontId="5" fillId="0" borderId="1" xfId="0" applyNumberFormat="1" applyFont="1" applyBorder="1" applyAlignment="1">
      <alignment horizontal="center" vertical="center"/>
    </xf>
    <xf numFmtId="0" fontId="2" fillId="4" borderId="0" xfId="0" applyFont="1" applyFill="1" applyBorder="1" applyAlignment="1">
      <alignment wrapText="1"/>
    </xf>
    <xf numFmtId="0" fontId="10" fillId="4" borderId="0" xfId="0" applyFont="1" applyFill="1" applyBorder="1" applyAlignment="1">
      <alignment horizontal="left" vertical="top"/>
    </xf>
    <xf numFmtId="0" fontId="2" fillId="4" borderId="0" xfId="0" applyFont="1" applyFill="1" applyAlignment="1">
      <alignment horizontal="left" vertical="top"/>
    </xf>
    <xf numFmtId="0" fontId="2" fillId="4" borderId="0" xfId="0" applyFont="1" applyFill="1" applyBorder="1" applyAlignment="1">
      <alignment horizontal="left" vertical="top"/>
    </xf>
    <xf numFmtId="0" fontId="9" fillId="5" borderId="1" xfId="0" applyFont="1" applyFill="1" applyBorder="1" applyAlignment="1">
      <alignment horizontal="left" vertical="top"/>
    </xf>
    <xf numFmtId="0" fontId="9" fillId="7" borderId="1" xfId="0" applyFont="1" applyFill="1" applyBorder="1" applyAlignment="1">
      <alignment horizontal="left" vertical="top"/>
    </xf>
    <xf numFmtId="0" fontId="9" fillId="4" borderId="0" xfId="0" applyFont="1" applyFill="1" applyBorder="1" applyAlignment="1">
      <alignment horizontal="left" vertical="top"/>
    </xf>
    <xf numFmtId="0" fontId="3" fillId="4" borderId="0" xfId="0" applyFont="1" applyFill="1" applyAlignment="1">
      <alignment horizontal="left" vertical="top"/>
    </xf>
    <xf numFmtId="0" fontId="11" fillId="4" borderId="0" xfId="1" applyFill="1" applyAlignment="1" applyProtection="1">
      <alignment horizontal="left" vertical="top"/>
      <protection locked="0"/>
    </xf>
    <xf numFmtId="0" fontId="2" fillId="4" borderId="0" xfId="0" applyFont="1" applyFill="1" applyBorder="1" applyAlignment="1">
      <alignment horizontal="left" vertical="top" wrapText="1"/>
    </xf>
    <xf numFmtId="0" fontId="3" fillId="4" borderId="0" xfId="0" applyFont="1" applyFill="1" applyBorder="1" applyAlignment="1">
      <alignment horizontal="left" vertical="top"/>
    </xf>
    <xf numFmtId="0" fontId="9" fillId="7" borderId="2" xfId="0" applyFont="1" applyFill="1" applyBorder="1" applyAlignment="1">
      <alignment horizontal="left" vertical="top"/>
    </xf>
    <xf numFmtId="2" fontId="9" fillId="4" borderId="0" xfId="0" applyNumberFormat="1" applyFont="1" applyFill="1" applyBorder="1" applyAlignment="1">
      <alignment horizontal="left" vertical="top"/>
    </xf>
    <xf numFmtId="0" fontId="2" fillId="3" borderId="1" xfId="0" applyFont="1" applyFill="1" applyBorder="1" applyAlignment="1">
      <alignment horizontal="left" vertical="top"/>
    </xf>
    <xf numFmtId="164" fontId="2" fillId="6" borderId="1" xfId="0" applyNumberFormat="1" applyFont="1" applyFill="1" applyBorder="1" applyAlignment="1" applyProtection="1">
      <alignment horizontal="left" vertical="top"/>
      <protection locked="0"/>
    </xf>
    <xf numFmtId="164" fontId="14" fillId="6" borderId="1" xfId="0" applyNumberFormat="1" applyFont="1" applyFill="1" applyBorder="1" applyAlignment="1" applyProtection="1">
      <alignment horizontal="left" vertical="top"/>
      <protection locked="0"/>
    </xf>
    <xf numFmtId="2" fontId="10" fillId="4" borderId="0" xfId="0" applyNumberFormat="1" applyFont="1" applyFill="1" applyBorder="1" applyAlignment="1">
      <alignment horizontal="left" vertical="top"/>
    </xf>
    <xf numFmtId="0" fontId="2" fillId="4" borderId="0" xfId="0" applyFont="1" applyFill="1" applyBorder="1" applyAlignment="1">
      <alignment horizontal="left" vertical="top"/>
    </xf>
    <xf numFmtId="0" fontId="16" fillId="0" borderId="0" xfId="0" applyFont="1"/>
    <xf numFmtId="49" fontId="16" fillId="0" borderId="0" xfId="0" applyNumberFormat="1" applyFont="1"/>
    <xf numFmtId="0" fontId="2" fillId="6" borderId="1" xfId="0" applyFont="1" applyFill="1" applyBorder="1" applyAlignment="1" applyProtection="1">
      <alignment horizontal="left" vertical="top"/>
      <protection locked="0"/>
    </xf>
    <xf numFmtId="0" fontId="2" fillId="4" borderId="0" xfId="0" applyFont="1" applyFill="1" applyBorder="1" applyAlignment="1">
      <alignment horizontal="left" vertical="top"/>
    </xf>
    <xf numFmtId="2" fontId="4" fillId="8" borderId="7" xfId="0" applyNumberFormat="1" applyFont="1" applyFill="1" applyBorder="1" applyAlignment="1">
      <alignment horizontal="center" vertical="center"/>
    </xf>
    <xf numFmtId="2" fontId="4" fillId="8" borderId="8" xfId="0" applyNumberFormat="1" applyFont="1" applyFill="1" applyBorder="1" applyAlignment="1">
      <alignment horizontal="center" vertical="center"/>
    </xf>
    <xf numFmtId="2" fontId="8" fillId="8" borderId="8" xfId="0" applyNumberFormat="1" applyFont="1" applyFill="1" applyBorder="1" applyAlignment="1">
      <alignment horizontal="center" vertical="center"/>
    </xf>
    <xf numFmtId="0" fontId="3" fillId="4" borderId="1" xfId="0" applyFont="1" applyFill="1" applyBorder="1" applyAlignment="1">
      <alignment horizontal="left" vertical="center"/>
    </xf>
    <xf numFmtId="0" fontId="5" fillId="0" borderId="1" xfId="0" applyFont="1" applyBorder="1" applyAlignment="1">
      <alignment horizontal="left" vertical="center"/>
    </xf>
    <xf numFmtId="0" fontId="2" fillId="8" borderId="1" xfId="0" applyFont="1" applyFill="1" applyBorder="1" applyAlignment="1">
      <alignment horizontal="left" vertical="center"/>
    </xf>
    <xf numFmtId="0" fontId="2" fillId="8" borderId="1" xfId="0" applyFont="1" applyFill="1" applyBorder="1" applyAlignment="1">
      <alignment horizontal="center" vertical="center"/>
    </xf>
    <xf numFmtId="164" fontId="2" fillId="8" borderId="1" xfId="0" applyNumberFormat="1" applyFont="1" applyFill="1" applyBorder="1" applyAlignment="1">
      <alignment horizontal="center" vertical="center"/>
    </xf>
    <xf numFmtId="2" fontId="2" fillId="8" borderId="1" xfId="0" applyNumberFormat="1" applyFont="1" applyFill="1" applyBorder="1" applyAlignment="1">
      <alignment horizontal="left" vertical="center"/>
    </xf>
    <xf numFmtId="0" fontId="4" fillId="3" borderId="1" xfId="0" applyFont="1" applyFill="1" applyBorder="1" applyAlignment="1">
      <alignment horizontal="right" vertical="center"/>
    </xf>
    <xf numFmtId="0" fontId="0" fillId="0" borderId="0" xfId="0" applyAlignment="1">
      <alignment horizontal="right"/>
    </xf>
    <xf numFmtId="0" fontId="2" fillId="4" borderId="1" xfId="0" applyFont="1" applyFill="1" applyBorder="1" applyAlignment="1">
      <alignment horizontal="right" vertical="center"/>
    </xf>
    <xf numFmtId="0" fontId="0" fillId="0" borderId="0" xfId="0" applyAlignment="1"/>
    <xf numFmtId="0" fontId="17" fillId="0" borderId="0" xfId="0" applyFont="1" applyAlignment="1">
      <alignment vertical="center"/>
    </xf>
    <xf numFmtId="0" fontId="0" fillId="0" borderId="1" xfId="0" applyBorder="1" applyAlignment="1">
      <alignment vertical="top"/>
    </xf>
    <xf numFmtId="49" fontId="0" fillId="0" borderId="1" xfId="0" applyNumberFormat="1" applyBorder="1" applyAlignment="1">
      <alignment vertical="top" wrapText="1"/>
    </xf>
    <xf numFmtId="49" fontId="0" fillId="0" borderId="0" xfId="0" applyNumberFormat="1" applyAlignment="1">
      <alignment vertical="top"/>
    </xf>
    <xf numFmtId="49" fontId="0" fillId="0" borderId="1" xfId="0" applyNumberFormat="1" applyBorder="1" applyAlignment="1">
      <alignment vertical="top"/>
    </xf>
    <xf numFmtId="49" fontId="0" fillId="0" borderId="0" xfId="0" applyNumberFormat="1" applyBorder="1" applyAlignment="1">
      <alignment vertical="top" wrapText="1"/>
    </xf>
    <xf numFmtId="0" fontId="2" fillId="4" borderId="0" xfId="0" applyFont="1" applyFill="1" applyBorder="1" applyAlignment="1">
      <alignment horizontal="left" vertical="top"/>
    </xf>
    <xf numFmtId="0" fontId="2" fillId="4" borderId="0" xfId="0" applyFont="1" applyFill="1" applyBorder="1" applyAlignment="1">
      <alignment horizontal="left" vertical="top"/>
    </xf>
    <xf numFmtId="0" fontId="2" fillId="0" borderId="0" xfId="0" applyFont="1" applyFill="1" applyBorder="1" applyAlignment="1">
      <alignment horizontal="left" vertical="top"/>
    </xf>
    <xf numFmtId="0" fontId="2" fillId="0" borderId="0" xfId="0" applyFont="1" applyFill="1" applyBorder="1" applyAlignment="1">
      <alignment horizontal="right" vertical="top"/>
    </xf>
    <xf numFmtId="2" fontId="9" fillId="7" borderId="1" xfId="0" applyNumberFormat="1" applyFont="1" applyFill="1" applyBorder="1" applyAlignment="1">
      <alignment horizontal="left" vertical="top"/>
    </xf>
    <xf numFmtId="0" fontId="11" fillId="4" borderId="0" xfId="1" applyFill="1" applyAlignment="1">
      <alignment horizontal="left" vertical="top"/>
    </xf>
    <xf numFmtId="2" fontId="18" fillId="7" borderId="1" xfId="0" applyNumberFormat="1" applyFont="1" applyFill="1" applyBorder="1" applyAlignment="1">
      <alignment horizontal="left" vertical="top"/>
    </xf>
    <xf numFmtId="0" fontId="0" fillId="0" borderId="0" xfId="0" applyAlignment="1">
      <alignment horizontal="left" vertical="top" wrapText="1"/>
    </xf>
    <xf numFmtId="0" fontId="2" fillId="4" borderId="0" xfId="0" applyFont="1" applyFill="1" applyBorder="1" applyAlignment="1">
      <alignment horizontal="left" vertical="top"/>
    </xf>
    <xf numFmtId="0" fontId="2" fillId="9" borderId="1" xfId="0" applyFont="1" applyFill="1" applyBorder="1" applyAlignment="1">
      <alignment horizontal="left" vertical="top"/>
    </xf>
    <xf numFmtId="0" fontId="3" fillId="9" borderId="1" xfId="0" applyFont="1" applyFill="1" applyBorder="1" applyAlignment="1">
      <alignment horizontal="left" vertical="top"/>
    </xf>
    <xf numFmtId="49" fontId="0" fillId="0" borderId="1" xfId="0" applyNumberFormat="1" applyBorder="1" applyAlignment="1">
      <alignment horizontal="left" vertical="top"/>
    </xf>
    <xf numFmtId="49" fontId="0" fillId="0" borderId="1" xfId="0" applyNumberFormat="1" applyBorder="1" applyAlignment="1">
      <alignment horizontal="left" vertical="top" wrapText="1"/>
    </xf>
    <xf numFmtId="0" fontId="0" fillId="0" borderId="1" xfId="0" applyBorder="1" applyAlignment="1">
      <alignment horizontal="left" vertical="top" wrapText="1"/>
    </xf>
    <xf numFmtId="0" fontId="2" fillId="4" borderId="0" xfId="0" applyFont="1" applyFill="1" applyBorder="1" applyAlignment="1">
      <alignment horizontal="left" wrapText="1" indent="2"/>
    </xf>
    <xf numFmtId="0" fontId="2" fillId="4" borderId="0" xfId="0" applyFont="1" applyFill="1" applyBorder="1" applyAlignment="1">
      <alignment horizontal="left" vertical="center" wrapText="1"/>
    </xf>
    <xf numFmtId="0" fontId="2" fillId="4" borderId="0" xfId="0" applyFont="1" applyFill="1" applyBorder="1" applyAlignment="1">
      <alignment horizontal="left" wrapText="1"/>
    </xf>
    <xf numFmtId="0" fontId="12" fillId="4" borderId="0" xfId="1" applyFont="1" applyFill="1" applyBorder="1" applyAlignment="1">
      <alignment horizontal="left" wrapText="1" indent="2"/>
    </xf>
    <xf numFmtId="0" fontId="13" fillId="4" borderId="0" xfId="0" applyFont="1" applyFill="1" applyBorder="1" applyAlignment="1">
      <alignment horizontal="left" wrapText="1" indent="2"/>
    </xf>
    <xf numFmtId="0" fontId="19" fillId="4" borderId="0" xfId="0" applyFont="1" applyFill="1" applyBorder="1" applyAlignment="1">
      <alignment horizontal="left" wrapText="1" indent="2"/>
    </xf>
    <xf numFmtId="0" fontId="4" fillId="3" borderId="1" xfId="0" applyFont="1" applyFill="1" applyBorder="1" applyAlignment="1">
      <alignment horizontal="center" vertical="center"/>
    </xf>
    <xf numFmtId="0" fontId="5" fillId="3" borderId="1" xfId="0" applyFont="1" applyFill="1" applyBorder="1" applyAlignment="1">
      <alignment horizontal="center" vertical="center"/>
    </xf>
    <xf numFmtId="0" fontId="5" fillId="0" borderId="1" xfId="0" applyFont="1" applyBorder="1" applyAlignment="1">
      <alignment horizontal="center" vertical="center"/>
    </xf>
    <xf numFmtId="0" fontId="5" fillId="2"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2" borderId="1" xfId="0" applyFont="1" applyFill="1" applyBorder="1" applyAlignment="1">
      <alignment horizontal="center" vertical="center"/>
    </xf>
    <xf numFmtId="0" fontId="6" fillId="8" borderId="6" xfId="0" applyFont="1" applyFill="1" applyBorder="1" applyAlignment="1">
      <alignment horizontal="center" vertical="center"/>
    </xf>
    <xf numFmtId="0" fontId="6" fillId="8" borderId="7" xfId="0" applyFont="1" applyFill="1" applyBorder="1" applyAlignment="1">
      <alignment horizontal="center" vertical="center"/>
    </xf>
    <xf numFmtId="0" fontId="0" fillId="0" borderId="0" xfId="0" applyAlignment="1">
      <alignment horizontal="left" vertical="top" wrapText="1"/>
    </xf>
    <xf numFmtId="0" fontId="4" fillId="0" borderId="9" xfId="0" applyFont="1" applyBorder="1" applyAlignment="1">
      <alignment horizontal="center" vertical="center"/>
    </xf>
    <xf numFmtId="0" fontId="5" fillId="0" borderId="5"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8" borderId="1" xfId="0" applyFont="1" applyFill="1" applyBorder="1" applyAlignment="1">
      <alignment horizontal="center" vertical="center"/>
    </xf>
    <xf numFmtId="0" fontId="3" fillId="4" borderId="2" xfId="0" applyFont="1" applyFill="1" applyBorder="1" applyAlignment="1">
      <alignment horizontal="center" vertical="center"/>
    </xf>
    <xf numFmtId="0" fontId="3" fillId="4" borderId="3" xfId="0" applyFont="1" applyFill="1" applyBorder="1" applyAlignment="1">
      <alignment horizontal="center" vertical="center"/>
    </xf>
    <xf numFmtId="0" fontId="3" fillId="4" borderId="4"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14" xfId="0" applyFont="1" applyFill="1" applyBorder="1" applyAlignment="1">
      <alignment horizontal="center" vertical="center"/>
    </xf>
    <xf numFmtId="0" fontId="5" fillId="2" borderId="15" xfId="0" applyFont="1" applyFill="1" applyBorder="1" applyAlignment="1">
      <alignment horizontal="center" vertical="center"/>
    </xf>
    <xf numFmtId="0" fontId="8" fillId="3"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15"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11" xfId="0" applyFont="1" applyFill="1" applyBorder="1" applyAlignment="1">
      <alignment horizontal="center" vertical="center"/>
    </xf>
    <xf numFmtId="0" fontId="5" fillId="2" borderId="12"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13"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18" xfId="0" applyFont="1" applyFill="1" applyBorder="1" applyAlignment="1">
      <alignment horizontal="center" vertical="center"/>
    </xf>
    <xf numFmtId="0" fontId="2" fillId="3" borderId="1" xfId="0" applyNumberFormat="1" applyFont="1" applyFill="1" applyBorder="1" applyAlignment="1" applyProtection="1">
      <alignment horizontal="left" vertical="top" wrapText="1"/>
    </xf>
    <xf numFmtId="0" fontId="2" fillId="4" borderId="0" xfId="0" applyFont="1" applyFill="1" applyBorder="1" applyAlignment="1">
      <alignment horizontal="left" vertical="top" wrapText="1"/>
    </xf>
    <xf numFmtId="0" fontId="2" fillId="4" borderId="0" xfId="0" applyFont="1" applyFill="1" applyAlignment="1">
      <alignment horizontal="left" vertical="top" wrapText="1"/>
    </xf>
    <xf numFmtId="0" fontId="2" fillId="3" borderId="1" xfId="0" applyFont="1" applyFill="1" applyBorder="1" applyAlignment="1">
      <alignment horizontal="left" vertical="top"/>
    </xf>
    <xf numFmtId="0" fontId="14" fillId="9" borderId="1" xfId="1" applyFont="1" applyFill="1" applyBorder="1" applyAlignment="1" applyProtection="1">
      <alignment horizontal="left" vertical="top"/>
      <protection locked="0"/>
    </xf>
    <xf numFmtId="0" fontId="3" fillId="4" borderId="0" xfId="0" applyFont="1" applyFill="1" applyAlignment="1">
      <alignment horizontal="left" vertical="top"/>
    </xf>
    <xf numFmtId="0" fontId="2" fillId="4" borderId="9" xfId="0" applyFont="1" applyFill="1" applyBorder="1" applyAlignment="1">
      <alignment horizontal="left" vertical="top" wrapText="1"/>
    </xf>
    <xf numFmtId="0" fontId="2" fillId="4" borderId="9" xfId="0" applyFont="1" applyFill="1" applyBorder="1" applyAlignment="1">
      <alignment horizontal="left" vertical="top"/>
    </xf>
    <xf numFmtId="0" fontId="2" fillId="4" borderId="0" xfId="0" applyFont="1" applyFill="1" applyBorder="1" applyAlignment="1">
      <alignment horizontal="left" vertical="top"/>
    </xf>
    <xf numFmtId="0" fontId="9" fillId="5" borderId="2" xfId="0" applyFont="1" applyFill="1" applyBorder="1" applyAlignment="1">
      <alignment horizontal="left" vertical="top"/>
    </xf>
    <xf numFmtId="0" fontId="9" fillId="5" borderId="3" xfId="0" applyFont="1" applyFill="1" applyBorder="1" applyAlignment="1">
      <alignment horizontal="left" vertical="top"/>
    </xf>
    <xf numFmtId="0" fontId="14" fillId="6" borderId="1" xfId="0" applyFont="1" applyFill="1" applyBorder="1" applyAlignment="1" applyProtection="1">
      <alignment horizontal="left" vertical="top"/>
      <protection locked="0"/>
    </xf>
    <xf numFmtId="0" fontId="9" fillId="5" borderId="1" xfId="0" applyFont="1" applyFill="1" applyBorder="1" applyAlignment="1">
      <alignment horizontal="left" vertical="top"/>
    </xf>
    <xf numFmtId="0" fontId="2" fillId="3" borderId="2" xfId="0" applyFont="1" applyFill="1" applyBorder="1" applyAlignment="1">
      <alignment horizontal="left" vertical="top"/>
    </xf>
    <xf numFmtId="0" fontId="2" fillId="3" borderId="4" xfId="0" applyFont="1" applyFill="1" applyBorder="1" applyAlignment="1">
      <alignment horizontal="left" vertical="top"/>
    </xf>
    <xf numFmtId="0" fontId="2" fillId="6" borderId="2" xfId="0" applyFont="1" applyFill="1" applyBorder="1" applyAlignment="1" applyProtection="1">
      <alignment horizontal="left" vertical="top"/>
      <protection locked="0"/>
    </xf>
    <xf numFmtId="0" fontId="2" fillId="6" borderId="4" xfId="0" applyFont="1" applyFill="1" applyBorder="1" applyAlignment="1" applyProtection="1">
      <alignment horizontal="left" vertical="top"/>
      <protection locked="0"/>
    </xf>
  </cellXfs>
  <cellStyles count="2">
    <cellStyle name="Hyperlink" xfId="1" builtinId="8"/>
    <cellStyle name="Standaard" xfId="0" builtinId="0"/>
  </cellStyles>
  <dxfs count="0"/>
  <tableStyles count="0" defaultTableStyle="TableStyleMedium2" defaultPivotStyle="PivotStyleLight16"/>
  <colors>
    <mruColors>
      <color rgb="FF007BC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lineChart>
        <c:grouping val="standard"/>
        <c:varyColors val="0"/>
        <c:ser>
          <c:idx val="0"/>
          <c:order val="0"/>
          <c:spPr>
            <a:ln w="28575" cap="rnd">
              <a:solidFill>
                <a:schemeClr val="accent1"/>
              </a:solidFill>
              <a:round/>
            </a:ln>
            <a:effectLst/>
          </c:spPr>
          <c:marker>
            <c:symbol val="none"/>
          </c:marker>
          <c:cat>
            <c:strRef>
              <c:f>Blad1!$D$10:$D$21</c:f>
              <c:strCache>
                <c:ptCount val="12"/>
                <c:pt idx="0">
                  <c:v>Motor vessels &lt; 80 m</c:v>
                </c:pt>
                <c:pt idx="1">
                  <c:v>Motor vessels 85-86 m</c:v>
                </c:pt>
                <c:pt idx="2">
                  <c:v>Motor vessels 87-109 m</c:v>
                </c:pt>
                <c:pt idx="3">
                  <c:v>Motor vessels 110 m </c:v>
                </c:pt>
                <c:pt idx="4">
                  <c:v>Motor vessels 135 m</c:v>
                </c:pt>
                <c:pt idx="5">
                  <c:v>Coupled convoys</c:v>
                </c:pt>
                <c:pt idx="6">
                  <c:v>Pushed convoy</c:v>
                </c:pt>
                <c:pt idx="7">
                  <c:v>Tanker vessels 110 m</c:v>
                </c:pt>
                <c:pt idx="8">
                  <c:v>Tanker vessels 135 m</c:v>
                </c:pt>
                <c:pt idx="9">
                  <c:v>Container vessels 110 m</c:v>
                </c:pt>
                <c:pt idx="10">
                  <c:v>Container vessels 135 m</c:v>
                </c:pt>
                <c:pt idx="11">
                  <c:v>Container vessels coupled convoy</c:v>
                </c:pt>
              </c:strCache>
            </c:strRef>
          </c:cat>
          <c:val>
            <c:numRef>
              <c:f>Blad1!$E$10:$E$21</c:f>
              <c:numCache>
                <c:formatCode>General</c:formatCode>
                <c:ptCount val="12"/>
                <c:pt idx="0">
                  <c:v>29.5</c:v>
                </c:pt>
                <c:pt idx="1">
                  <c:v>20.7</c:v>
                </c:pt>
                <c:pt idx="2">
                  <c:v>18.399999999999999</c:v>
                </c:pt>
                <c:pt idx="3">
                  <c:v>18.399999999999999</c:v>
                </c:pt>
                <c:pt idx="4">
                  <c:v>19</c:v>
                </c:pt>
                <c:pt idx="5">
                  <c:v>17</c:v>
                </c:pt>
                <c:pt idx="7">
                  <c:v>18.7</c:v>
                </c:pt>
                <c:pt idx="8">
                  <c:v>22</c:v>
                </c:pt>
                <c:pt idx="9">
                  <c:v>25.5</c:v>
                </c:pt>
                <c:pt idx="10">
                  <c:v>19.8</c:v>
                </c:pt>
                <c:pt idx="11">
                  <c:v>19.7</c:v>
                </c:pt>
              </c:numCache>
            </c:numRef>
          </c:val>
          <c:smooth val="0"/>
          <c:extLst>
            <c:ext xmlns:c16="http://schemas.microsoft.com/office/drawing/2014/chart" uri="{C3380CC4-5D6E-409C-BE32-E72D297353CC}">
              <c16:uniqueId val="{00000000-FFF3-4268-9CCF-1837D9B5DD5C}"/>
            </c:ext>
          </c:extLst>
        </c:ser>
        <c:dLbls>
          <c:showLegendKey val="0"/>
          <c:showVal val="0"/>
          <c:showCatName val="0"/>
          <c:showSerName val="0"/>
          <c:showPercent val="0"/>
          <c:showBubbleSize val="0"/>
        </c:dLbls>
        <c:smooth val="0"/>
        <c:axId val="441403224"/>
        <c:axId val="441402504"/>
      </c:lineChart>
      <c:catAx>
        <c:axId val="4414032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441402504"/>
        <c:crosses val="autoZero"/>
        <c:auto val="1"/>
        <c:lblAlgn val="ctr"/>
        <c:lblOffset val="100"/>
        <c:noMultiLvlLbl val="0"/>
      </c:catAx>
      <c:valAx>
        <c:axId val="44140250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44140322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lineChart>
        <c:grouping val="standard"/>
        <c:varyColors val="0"/>
        <c:ser>
          <c:idx val="1"/>
          <c:order val="0"/>
          <c:spPr>
            <a:ln w="28575" cap="rnd">
              <a:solidFill>
                <a:schemeClr val="accent2"/>
              </a:solidFill>
              <a:round/>
            </a:ln>
            <a:effectLst/>
          </c:spPr>
          <c:marker>
            <c:symbol val="none"/>
          </c:marker>
          <c:val>
            <c:numRef>
              <c:f>Blad1!$C$26:$X$26</c:f>
              <c:numCache>
                <c:formatCode>General</c:formatCode>
                <c:ptCount val="22"/>
                <c:pt idx="0">
                  <c:v>31.2</c:v>
                </c:pt>
                <c:pt idx="1">
                  <c:v>31.2</c:v>
                </c:pt>
                <c:pt idx="2">
                  <c:v>30.3</c:v>
                </c:pt>
                <c:pt idx="3">
                  <c:v>27.2</c:v>
                </c:pt>
                <c:pt idx="4">
                  <c:v>20.7</c:v>
                </c:pt>
                <c:pt idx="5">
                  <c:v>18.399999999999999</c:v>
                </c:pt>
                <c:pt idx="6">
                  <c:v>18.399999999999999</c:v>
                </c:pt>
                <c:pt idx="7">
                  <c:v>19.399999999999999</c:v>
                </c:pt>
                <c:pt idx="8">
                  <c:v>16.3</c:v>
                </c:pt>
                <c:pt idx="9">
                  <c:v>17</c:v>
                </c:pt>
                <c:pt idx="10">
                  <c:v>17.3</c:v>
                </c:pt>
                <c:pt idx="11">
                  <c:v>9.6999999999999993</c:v>
                </c:pt>
                <c:pt idx="12">
                  <c:v>7.4</c:v>
                </c:pt>
                <c:pt idx="13">
                  <c:v>18.7</c:v>
                </c:pt>
                <c:pt idx="14">
                  <c:v>22</c:v>
                </c:pt>
                <c:pt idx="15">
                  <c:v>25.5</c:v>
                </c:pt>
                <c:pt idx="16">
                  <c:v>24.1</c:v>
                </c:pt>
                <c:pt idx="17">
                  <c:v>17.7</c:v>
                </c:pt>
                <c:pt idx="18">
                  <c:v>26.5</c:v>
                </c:pt>
                <c:pt idx="19">
                  <c:v>15.6</c:v>
                </c:pt>
                <c:pt idx="20">
                  <c:v>10.9</c:v>
                </c:pt>
                <c:pt idx="21">
                  <c:v>19.7</c:v>
                </c:pt>
              </c:numCache>
            </c:numRef>
          </c:val>
          <c:smooth val="0"/>
          <c:extLst>
            <c:ext xmlns:c16="http://schemas.microsoft.com/office/drawing/2014/chart" uri="{C3380CC4-5D6E-409C-BE32-E72D297353CC}">
              <c16:uniqueId val="{00000001-EE42-4706-903C-F8021DB3CD8B}"/>
            </c:ext>
          </c:extLst>
        </c:ser>
        <c:dLbls>
          <c:showLegendKey val="0"/>
          <c:showVal val="0"/>
          <c:showCatName val="0"/>
          <c:showSerName val="0"/>
          <c:showPercent val="0"/>
          <c:showBubbleSize val="0"/>
        </c:dLbls>
        <c:smooth val="0"/>
        <c:axId val="630094808"/>
        <c:axId val="630089768"/>
      </c:lineChart>
      <c:catAx>
        <c:axId val="630094808"/>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630089768"/>
        <c:crosses val="autoZero"/>
        <c:auto val="1"/>
        <c:lblAlgn val="ctr"/>
        <c:lblOffset val="100"/>
        <c:noMultiLvlLbl val="0"/>
      </c:catAx>
      <c:valAx>
        <c:axId val="63008976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6300948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7</xdr:col>
      <xdr:colOff>136524</xdr:colOff>
      <xdr:row>5</xdr:row>
      <xdr:rowOff>6350</xdr:rowOff>
    </xdr:from>
    <xdr:to>
      <xdr:col>17</xdr:col>
      <xdr:colOff>285750</xdr:colOff>
      <xdr:row>21</xdr:row>
      <xdr:rowOff>22225</xdr:rowOff>
    </xdr:to>
    <xdr:graphicFrame macro="">
      <xdr:nvGraphicFramePr>
        <xdr:cNvPr id="2" name="Grafiek 1">
          <a:extLst>
            <a:ext uri="{FF2B5EF4-FFF2-40B4-BE49-F238E27FC236}">
              <a16:creationId xmlns:a16="http://schemas.microsoft.com/office/drawing/2014/main" id="{9561C0C5-FDCF-E170-BE6E-E73419BFBD6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xdr:col>
      <xdr:colOff>434974</xdr:colOff>
      <xdr:row>8</xdr:row>
      <xdr:rowOff>136525</xdr:rowOff>
    </xdr:from>
    <xdr:to>
      <xdr:col>26</xdr:col>
      <xdr:colOff>196849</xdr:colOff>
      <xdr:row>23</xdr:row>
      <xdr:rowOff>117475</xdr:rowOff>
    </xdr:to>
    <xdr:graphicFrame macro="">
      <xdr:nvGraphicFramePr>
        <xdr:cNvPr id="3" name="Grafiek 2">
          <a:extLst>
            <a:ext uri="{FF2B5EF4-FFF2-40B4-BE49-F238E27FC236}">
              <a16:creationId xmlns:a16="http://schemas.microsoft.com/office/drawing/2014/main" id="{CD327B36-65DC-48D3-B778-65997A83D42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2495550</xdr:colOff>
      <xdr:row>0</xdr:row>
      <xdr:rowOff>0</xdr:rowOff>
    </xdr:from>
    <xdr:to>
      <xdr:col>0</xdr:col>
      <xdr:colOff>2962275</xdr:colOff>
      <xdr:row>0</xdr:row>
      <xdr:rowOff>1333500</xdr:rowOff>
    </xdr:to>
    <xdr:pic>
      <xdr:nvPicPr>
        <xdr:cNvPr id="2" name="Afbeelding 1">
          <a:extLst>
            <a:ext uri="{FF2B5EF4-FFF2-40B4-BE49-F238E27FC236}">
              <a16:creationId xmlns:a16="http://schemas.microsoft.com/office/drawing/2014/main" id="{213D822B-CE14-1942-1640-4977599B098F}"/>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95550" y="0"/>
          <a:ext cx="466725" cy="1333500"/>
        </a:xfrm>
        <a:prstGeom prst="rect">
          <a:avLst/>
        </a:prstGeom>
        <a:noFill/>
        <a:ln w="9525">
          <a:noFill/>
          <a:miter lim="800000"/>
          <a:headEnd/>
          <a:tailEnd/>
        </a:ln>
      </xdr:spPr>
    </xdr:pic>
    <xdr:clientData/>
  </xdr:twoCellAnchor>
  <xdr:twoCellAnchor editAs="oneCell">
    <xdr:from>
      <xdr:col>0</xdr:col>
      <xdr:colOff>2981325</xdr:colOff>
      <xdr:row>0</xdr:row>
      <xdr:rowOff>0</xdr:rowOff>
    </xdr:from>
    <xdr:to>
      <xdr:col>0</xdr:col>
      <xdr:colOff>5332730</xdr:colOff>
      <xdr:row>0</xdr:row>
      <xdr:rowOff>1590675</xdr:rowOff>
    </xdr:to>
    <xdr:pic>
      <xdr:nvPicPr>
        <xdr:cNvPr id="3" name="Afbeelding 2">
          <a:extLst>
            <a:ext uri="{FF2B5EF4-FFF2-40B4-BE49-F238E27FC236}">
              <a16:creationId xmlns:a16="http://schemas.microsoft.com/office/drawing/2014/main" id="{91906F1B-DEC4-B318-275D-C20A1ADCDAD5}"/>
            </a:ext>
            <a:ext uri="{C183D7F6-B498-43B3-948B-1728B52AA6E4}">
              <adec:decorative xmlns:adec="http://schemas.microsoft.com/office/drawing/2017/decorative" val="1"/>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981325" y="0"/>
          <a:ext cx="2351405" cy="1590675"/>
        </a:xfrm>
        <a:prstGeom prst="rect">
          <a:avLst/>
        </a:prstGeom>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bin"/><Relationship Id="rId1" Type="http://schemas.openxmlformats.org/officeDocument/2006/relationships/hyperlink" Target="https://smart-freight-centre-media.s3.amazonaws.com/documents/GLEC-report-on-GHG-Emission-Factors-for-Inland-Waterways-Transport-SFC2018.pdf"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eur-lex.europa.eu/legal-content/NL/TXT/PDF/?uri=CELEX:32021D0781&amp;from=PL" TargetMode="External"/><Relationship Id="rId1" Type="http://schemas.openxmlformats.org/officeDocument/2006/relationships/hyperlink" Target="https://smart-freight-centre-media.s3.amazonaws.com/documents/GLEC-report-on-GHG-Emission-Factors-for-Inland-Waterways-Transport-SFC20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B4A0D2-426A-41FA-8A76-6108804EF6A0}">
  <dimension ref="B5:G15"/>
  <sheetViews>
    <sheetView workbookViewId="0">
      <selection activeCell="G7" sqref="G7"/>
    </sheetView>
  </sheetViews>
  <sheetFormatPr defaultRowHeight="14.5" x14ac:dyDescent="0.35"/>
  <sheetData>
    <row r="5" spans="2:7" x14ac:dyDescent="0.35">
      <c r="C5" s="68" t="s">
        <v>183</v>
      </c>
    </row>
    <row r="6" spans="2:7" x14ac:dyDescent="0.35">
      <c r="C6" s="69" t="s">
        <v>121</v>
      </c>
    </row>
    <row r="7" spans="2:7" x14ac:dyDescent="0.35">
      <c r="B7">
        <v>1</v>
      </c>
      <c r="C7" s="84" t="s">
        <v>0</v>
      </c>
    </row>
    <row r="8" spans="2:7" x14ac:dyDescent="0.35">
      <c r="B8">
        <v>2</v>
      </c>
      <c r="C8" s="85" t="s">
        <v>184</v>
      </c>
    </row>
    <row r="9" spans="2:7" x14ac:dyDescent="0.35">
      <c r="B9">
        <v>3</v>
      </c>
      <c r="C9" s="85" t="s">
        <v>192</v>
      </c>
    </row>
    <row r="10" spans="2:7" x14ac:dyDescent="0.35">
      <c r="B10">
        <v>4</v>
      </c>
      <c r="C10" s="85" t="s">
        <v>185</v>
      </c>
    </row>
    <row r="11" spans="2:7" x14ac:dyDescent="0.35">
      <c r="B11">
        <v>5</v>
      </c>
      <c r="C11" s="85" t="s">
        <v>186</v>
      </c>
    </row>
    <row r="12" spans="2:7" x14ac:dyDescent="0.35">
      <c r="B12">
        <v>6</v>
      </c>
      <c r="C12" s="85" t="s">
        <v>191</v>
      </c>
    </row>
    <row r="15" spans="2:7" x14ac:dyDescent="0.35">
      <c r="G15" t="s">
        <v>190</v>
      </c>
    </row>
  </sheetData>
  <pageMargins left="0.7" right="0.7" top="0.75" bottom="0.75" header="0.3" footer="0.3"/>
  <pageSetup paperSize="0" orientation="portrait" horizontalDpi="0" verticalDpi="0" copie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017A4B-BDAF-4A30-ADD4-B2FBFE3D21A2}">
  <dimension ref="C2:H13"/>
  <sheetViews>
    <sheetView topLeftCell="A3" workbookViewId="0">
      <selection activeCell="E4" sqref="E4"/>
    </sheetView>
  </sheetViews>
  <sheetFormatPr defaultColWidth="8.7265625" defaultRowHeight="14.5" x14ac:dyDescent="0.35"/>
  <cols>
    <col min="1" max="3" width="8.7265625" style="34"/>
    <col min="4" max="4" width="37.7265625" style="1" bestFit="1" customWidth="1"/>
    <col min="5" max="7" width="37.7265625" style="34" customWidth="1"/>
    <col min="8" max="8" width="82.26953125" style="34" bestFit="1" customWidth="1"/>
    <col min="9" max="16384" width="8.7265625" style="34"/>
  </cols>
  <sheetData>
    <row r="2" spans="3:8" x14ac:dyDescent="0.35">
      <c r="C2" s="89" t="s">
        <v>158</v>
      </c>
      <c r="D2" s="102" t="s">
        <v>159</v>
      </c>
      <c r="E2" s="89" t="s">
        <v>121</v>
      </c>
      <c r="H2" s="34" t="s">
        <v>160</v>
      </c>
    </row>
    <row r="3" spans="3:8" ht="145" x14ac:dyDescent="0.35">
      <c r="C3" s="89" t="s">
        <v>157</v>
      </c>
      <c r="D3" s="103" t="s">
        <v>204</v>
      </c>
      <c r="E3" s="87" t="s">
        <v>200</v>
      </c>
      <c r="F3" s="90"/>
      <c r="G3" s="35" t="s">
        <v>194</v>
      </c>
      <c r="H3" s="35"/>
    </row>
    <row r="4" spans="3:8" ht="159.5" x14ac:dyDescent="0.35">
      <c r="C4" s="89" t="s">
        <v>156</v>
      </c>
      <c r="D4" s="103" t="s">
        <v>205</v>
      </c>
      <c r="E4" s="87" t="s">
        <v>121</v>
      </c>
      <c r="F4" s="90"/>
      <c r="G4" s="35"/>
      <c r="H4" s="35"/>
    </row>
    <row r="5" spans="3:8" x14ac:dyDescent="0.35">
      <c r="D5" s="98"/>
      <c r="G5" s="35"/>
      <c r="H5" s="35"/>
    </row>
    <row r="6" spans="3:8" x14ac:dyDescent="0.35">
      <c r="C6" s="86" t="s">
        <v>157</v>
      </c>
      <c r="D6" s="104"/>
      <c r="G6" s="35"/>
      <c r="H6" s="35"/>
    </row>
    <row r="7" spans="3:8" x14ac:dyDescent="0.35">
      <c r="C7" s="86" t="s">
        <v>156</v>
      </c>
      <c r="D7" s="103"/>
      <c r="H7" s="34" t="s">
        <v>158</v>
      </c>
    </row>
    <row r="10" spans="3:8" x14ac:dyDescent="0.35">
      <c r="C10" s="88" t="s">
        <v>121</v>
      </c>
    </row>
    <row r="11" spans="3:8" x14ac:dyDescent="0.35">
      <c r="C11" s="88" t="s">
        <v>157</v>
      </c>
    </row>
    <row r="12" spans="3:8" x14ac:dyDescent="0.35">
      <c r="C12" s="88" t="s">
        <v>156</v>
      </c>
    </row>
    <row r="13" spans="3:8" x14ac:dyDescent="0.35">
      <c r="C13" s="88"/>
    </row>
  </sheetData>
  <pageMargins left="0.7" right="0.7" top="0.75" bottom="0.75" header="0.3" footer="0.3"/>
  <pageSetup paperSize="0" orientation="portrait" horizontalDpi="0" verticalDpi="0" copie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74AAB4-4EBD-4B4B-BBDF-A39A6FE57721}">
  <dimension ref="A1:AJ27"/>
  <sheetViews>
    <sheetView topLeftCell="B7" zoomScaleNormal="100" workbookViewId="0">
      <selection activeCell="D21" sqref="D21:G21"/>
    </sheetView>
  </sheetViews>
  <sheetFormatPr defaultRowHeight="14.5" x14ac:dyDescent="0.35"/>
  <cols>
    <col min="1" max="1" width="36.7265625" hidden="1" customWidth="1"/>
    <col min="2" max="2" width="34.453125" customWidth="1"/>
    <col min="3" max="3" width="18.7265625" customWidth="1"/>
    <col min="4" max="4" width="17.81640625" customWidth="1"/>
    <col min="5" max="5" width="18.26953125" bestFit="1" customWidth="1"/>
    <col min="6" max="6" width="18.7265625" bestFit="1" customWidth="1"/>
    <col min="7" max="7" width="18.7265625" customWidth="1"/>
    <col min="8" max="8" width="19.54296875" customWidth="1"/>
    <col min="9" max="9" width="21.81640625" customWidth="1"/>
    <col min="10" max="10" width="18.26953125" customWidth="1"/>
    <col min="11" max="11" width="17.54296875" customWidth="1"/>
    <col min="12" max="12" width="14.26953125" customWidth="1"/>
    <col min="13" max="13" width="16.26953125" customWidth="1"/>
    <col min="14" max="14" width="15.7265625" customWidth="1"/>
    <col min="15" max="15" width="12.81640625" customWidth="1"/>
    <col min="16" max="16" width="17.81640625" customWidth="1"/>
    <col min="17" max="18" width="19.26953125" style="18" customWidth="1"/>
    <col min="19" max="19" width="22.1796875" style="18" customWidth="1"/>
    <col min="20" max="20" width="20.1796875" style="18" customWidth="1"/>
    <col min="21" max="21" width="21.54296875" customWidth="1"/>
    <col min="22" max="22" width="19.453125" customWidth="1"/>
    <col min="23" max="23" width="15.1796875" customWidth="1"/>
    <col min="24" max="24" width="20.7265625" customWidth="1"/>
    <col min="25" max="25" width="31.26953125" customWidth="1"/>
    <col min="26" max="27" width="8.7265625" customWidth="1"/>
    <col min="29" max="29" width="26" style="20" bestFit="1" customWidth="1"/>
    <col min="30" max="32" width="12.54296875" style="21" customWidth="1"/>
    <col min="33" max="33" width="12.54296875" style="44" customWidth="1"/>
    <col min="34" max="34" width="24.54296875" style="20" customWidth="1"/>
    <col min="36" max="36" width="8.7265625" style="31"/>
  </cols>
  <sheetData>
    <row r="1" spans="1:36" x14ac:dyDescent="0.35">
      <c r="A1" s="120" t="s">
        <v>85</v>
      </c>
      <c r="B1" s="120"/>
      <c r="C1" s="120"/>
      <c r="D1" s="120"/>
      <c r="E1" s="120"/>
      <c r="F1" s="120"/>
      <c r="G1" s="120"/>
      <c r="H1" s="120"/>
      <c r="I1" s="120"/>
      <c r="J1" s="120"/>
      <c r="K1" s="120"/>
      <c r="L1" s="120"/>
      <c r="M1" s="120"/>
      <c r="N1" s="120"/>
      <c r="O1" s="120"/>
      <c r="P1" s="120"/>
      <c r="Q1" s="14"/>
      <c r="R1" s="14"/>
      <c r="S1" s="14"/>
      <c r="T1" s="14"/>
      <c r="U1" s="6"/>
      <c r="V1" s="6"/>
      <c r="W1" s="6"/>
      <c r="X1" s="6"/>
      <c r="Y1" s="6"/>
    </row>
    <row r="2" spans="1:36" x14ac:dyDescent="0.35">
      <c r="A2" s="112" t="s">
        <v>2</v>
      </c>
      <c r="B2" s="112"/>
      <c r="C2" s="7"/>
      <c r="D2" s="8" t="s">
        <v>143</v>
      </c>
      <c r="E2" s="8" t="s">
        <v>143</v>
      </c>
      <c r="F2" s="8" t="s">
        <v>143</v>
      </c>
      <c r="G2" s="8" t="s">
        <v>143</v>
      </c>
      <c r="H2" s="8" t="s">
        <v>144</v>
      </c>
      <c r="I2" s="8" t="s">
        <v>3</v>
      </c>
      <c r="J2" s="8" t="s">
        <v>145</v>
      </c>
      <c r="K2" s="111" t="s">
        <v>141</v>
      </c>
      <c r="L2" s="111"/>
      <c r="M2" s="8" t="s">
        <v>1</v>
      </c>
      <c r="N2" s="111" t="s">
        <v>4</v>
      </c>
      <c r="O2" s="111"/>
      <c r="P2" s="111"/>
      <c r="Q2" s="15" t="s">
        <v>149</v>
      </c>
      <c r="R2" s="15" t="s">
        <v>146</v>
      </c>
      <c r="S2" s="15" t="s">
        <v>147</v>
      </c>
      <c r="T2" s="132" t="s">
        <v>148</v>
      </c>
      <c r="U2" s="132"/>
      <c r="V2" s="132"/>
      <c r="W2" s="132"/>
      <c r="X2" s="132"/>
      <c r="Y2" s="8" t="s">
        <v>89</v>
      </c>
      <c r="AC2" s="26"/>
      <c r="AD2" s="126" t="s">
        <v>175</v>
      </c>
      <c r="AE2" s="127"/>
      <c r="AF2" s="128"/>
      <c r="AG2" s="45"/>
      <c r="AH2" s="75"/>
    </row>
    <row r="3" spans="1:36" x14ac:dyDescent="0.35">
      <c r="A3" s="9" t="s">
        <v>5</v>
      </c>
      <c r="B3" s="113" t="s">
        <v>77</v>
      </c>
      <c r="C3" s="113"/>
      <c r="D3" s="9" t="s">
        <v>6</v>
      </c>
      <c r="E3" s="9" t="s">
        <v>6</v>
      </c>
      <c r="F3" s="9" t="s">
        <v>6</v>
      </c>
      <c r="G3" s="9" t="s">
        <v>6</v>
      </c>
      <c r="H3" s="9" t="s">
        <v>6</v>
      </c>
      <c r="I3" s="9" t="s">
        <v>6</v>
      </c>
      <c r="J3" s="9" t="s">
        <v>6</v>
      </c>
      <c r="K3" s="9" t="s">
        <v>6</v>
      </c>
      <c r="L3" s="9" t="s">
        <v>7</v>
      </c>
      <c r="M3" s="9" t="s">
        <v>7</v>
      </c>
      <c r="N3" s="9" t="s">
        <v>8</v>
      </c>
      <c r="O3" s="9" t="s">
        <v>8</v>
      </c>
      <c r="P3" s="9" t="s">
        <v>8</v>
      </c>
      <c r="Q3" s="16" t="s">
        <v>6</v>
      </c>
      <c r="R3" s="16" t="s">
        <v>90</v>
      </c>
      <c r="S3" s="16" t="s">
        <v>90</v>
      </c>
      <c r="T3" s="16" t="s">
        <v>91</v>
      </c>
      <c r="U3" s="10" t="s">
        <v>92</v>
      </c>
      <c r="V3" s="10" t="s">
        <v>92</v>
      </c>
      <c r="W3" s="10" t="s">
        <v>92</v>
      </c>
      <c r="X3" s="10" t="s">
        <v>92</v>
      </c>
      <c r="Y3" s="10" t="s">
        <v>92</v>
      </c>
      <c r="AC3" s="26"/>
      <c r="AD3" s="4" t="s">
        <v>172</v>
      </c>
      <c r="AE3" s="4" t="s">
        <v>173</v>
      </c>
      <c r="AF3" s="4" t="s">
        <v>174</v>
      </c>
      <c r="AG3" s="46"/>
      <c r="AH3" s="75" t="s">
        <v>84</v>
      </c>
    </row>
    <row r="4" spans="1:36" x14ac:dyDescent="0.35">
      <c r="A4" s="9" t="s">
        <v>9</v>
      </c>
      <c r="B4" s="113" t="s">
        <v>10</v>
      </c>
      <c r="C4" s="113"/>
      <c r="D4" s="9"/>
      <c r="E4" s="9"/>
      <c r="F4" s="9"/>
      <c r="G4" s="9"/>
      <c r="H4" s="9"/>
      <c r="I4" s="9"/>
      <c r="J4" s="9"/>
      <c r="K4" s="9"/>
      <c r="L4" s="9"/>
      <c r="M4" s="9" t="s">
        <v>11</v>
      </c>
      <c r="N4" s="9" t="s">
        <v>12</v>
      </c>
      <c r="O4" s="9" t="s">
        <v>13</v>
      </c>
      <c r="P4" s="9" t="s">
        <v>14</v>
      </c>
      <c r="Q4" s="16"/>
      <c r="R4" s="16"/>
      <c r="S4" s="16"/>
      <c r="T4" s="16"/>
      <c r="U4" s="10"/>
      <c r="V4" s="10"/>
      <c r="W4" s="10"/>
      <c r="X4" s="10"/>
      <c r="Y4" s="10" t="s">
        <v>93</v>
      </c>
      <c r="AC4" s="27" t="s">
        <v>121</v>
      </c>
      <c r="AD4" s="22" t="s">
        <v>121</v>
      </c>
      <c r="AE4" s="22" t="s">
        <v>121</v>
      </c>
      <c r="AF4" s="22" t="s">
        <v>121</v>
      </c>
      <c r="AG4" s="22" t="s">
        <v>121</v>
      </c>
      <c r="AH4" s="27" t="s">
        <v>121</v>
      </c>
      <c r="AJ4" s="32"/>
    </row>
    <row r="5" spans="1:36" x14ac:dyDescent="0.35">
      <c r="A5" s="113" t="s">
        <v>21</v>
      </c>
      <c r="B5" s="113" t="s">
        <v>15</v>
      </c>
      <c r="C5" s="113"/>
      <c r="D5" s="9">
        <v>39</v>
      </c>
      <c r="E5" s="9" t="s">
        <v>16</v>
      </c>
      <c r="F5" s="9" t="s">
        <v>17</v>
      </c>
      <c r="G5" s="9">
        <v>80</v>
      </c>
      <c r="H5" s="9" t="s">
        <v>18</v>
      </c>
      <c r="I5" s="9">
        <v>105</v>
      </c>
      <c r="J5" s="9">
        <v>110</v>
      </c>
      <c r="K5" s="9" t="s">
        <v>19</v>
      </c>
      <c r="L5" s="9">
        <v>135</v>
      </c>
      <c r="M5" s="9" t="s">
        <v>20</v>
      </c>
      <c r="N5" s="9"/>
      <c r="O5" s="9"/>
      <c r="P5" s="9"/>
      <c r="Q5" s="16">
        <v>110</v>
      </c>
      <c r="R5" s="16">
        <v>135</v>
      </c>
      <c r="S5" s="16">
        <v>110</v>
      </c>
      <c r="T5" s="16">
        <v>135</v>
      </c>
      <c r="U5" s="16">
        <v>135</v>
      </c>
      <c r="V5" s="16">
        <v>135</v>
      </c>
      <c r="W5" s="16">
        <v>135</v>
      </c>
      <c r="X5" s="16">
        <v>135</v>
      </c>
      <c r="Y5" s="10">
        <v>185</v>
      </c>
      <c r="AC5" s="77" t="s">
        <v>143</v>
      </c>
      <c r="AD5" s="78" t="s">
        <v>122</v>
      </c>
      <c r="AE5" s="78" t="s">
        <v>123</v>
      </c>
      <c r="AF5" s="78" t="s">
        <v>124</v>
      </c>
      <c r="AG5" s="79" t="s">
        <v>171</v>
      </c>
      <c r="AH5" s="77" t="s">
        <v>125</v>
      </c>
      <c r="AJ5" s="29"/>
    </row>
    <row r="6" spans="1:36" x14ac:dyDescent="0.35">
      <c r="A6" s="113"/>
      <c r="B6" s="113" t="s">
        <v>22</v>
      </c>
      <c r="C6" s="113"/>
      <c r="D6" s="9" t="s">
        <v>23</v>
      </c>
      <c r="E6" s="9" t="s">
        <v>24</v>
      </c>
      <c r="F6" s="9" t="s">
        <v>25</v>
      </c>
      <c r="G6" s="9" t="s">
        <v>26</v>
      </c>
      <c r="H6" s="9" t="s">
        <v>27</v>
      </c>
      <c r="I6" s="9" t="s">
        <v>81</v>
      </c>
      <c r="J6" s="9" t="s">
        <v>28</v>
      </c>
      <c r="K6" s="9" t="s">
        <v>29</v>
      </c>
      <c r="L6" s="9" t="s">
        <v>30</v>
      </c>
      <c r="M6" s="9" t="s">
        <v>82</v>
      </c>
      <c r="N6" s="9"/>
      <c r="O6" s="9"/>
      <c r="P6" s="9"/>
      <c r="Q6" s="16" t="s">
        <v>94</v>
      </c>
      <c r="R6" s="16" t="s">
        <v>95</v>
      </c>
      <c r="S6" s="16" t="s">
        <v>94</v>
      </c>
      <c r="T6" s="16" t="s">
        <v>94</v>
      </c>
      <c r="U6" s="10" t="s">
        <v>95</v>
      </c>
      <c r="V6" s="10" t="s">
        <v>95</v>
      </c>
      <c r="W6" s="10" t="s">
        <v>95</v>
      </c>
      <c r="X6" s="10">
        <v>17</v>
      </c>
      <c r="Y6" s="10" t="s">
        <v>94</v>
      </c>
      <c r="AC6" s="77" t="s">
        <v>144</v>
      </c>
      <c r="AD6" s="78" t="s">
        <v>126</v>
      </c>
      <c r="AE6" s="78" t="s">
        <v>127</v>
      </c>
      <c r="AF6" s="78" t="s">
        <v>128</v>
      </c>
      <c r="AG6" s="79">
        <v>20.7</v>
      </c>
      <c r="AH6" s="80">
        <v>17.205840000000002</v>
      </c>
      <c r="AJ6" s="30"/>
    </row>
    <row r="7" spans="1:36" x14ac:dyDescent="0.35">
      <c r="A7" s="113"/>
      <c r="B7" s="113" t="s">
        <v>31</v>
      </c>
      <c r="C7" s="113"/>
      <c r="D7" s="9" t="s">
        <v>32</v>
      </c>
      <c r="E7" s="9" t="s">
        <v>33</v>
      </c>
      <c r="F7" s="9" t="s">
        <v>34</v>
      </c>
      <c r="G7" s="9" t="s">
        <v>34</v>
      </c>
      <c r="H7" s="9" t="s">
        <v>35</v>
      </c>
      <c r="I7" s="9" t="s">
        <v>36</v>
      </c>
      <c r="J7" s="9" t="s">
        <v>37</v>
      </c>
      <c r="K7" s="9" t="s">
        <v>38</v>
      </c>
      <c r="L7" s="9">
        <v>4</v>
      </c>
      <c r="M7" s="9" t="s">
        <v>39</v>
      </c>
      <c r="N7" s="9"/>
      <c r="O7" s="9"/>
      <c r="P7" s="9"/>
      <c r="Q7" s="16"/>
      <c r="R7" s="16"/>
      <c r="S7" s="16" t="s">
        <v>96</v>
      </c>
      <c r="T7" s="16" t="s">
        <v>97</v>
      </c>
      <c r="U7" s="10" t="s">
        <v>98</v>
      </c>
      <c r="V7" s="10" t="s">
        <v>99</v>
      </c>
      <c r="W7" s="10" t="s">
        <v>100</v>
      </c>
      <c r="X7" s="10" t="s">
        <v>101</v>
      </c>
      <c r="Y7" s="10" t="s">
        <v>96</v>
      </c>
      <c r="AC7" s="77" t="s">
        <v>176</v>
      </c>
      <c r="AD7" s="78">
        <v>105</v>
      </c>
      <c r="AE7" s="78" t="s">
        <v>81</v>
      </c>
      <c r="AF7" s="78" t="s">
        <v>129</v>
      </c>
      <c r="AG7" s="79">
        <v>18.399999999999999</v>
      </c>
      <c r="AH7" s="80">
        <v>15.294079999999999</v>
      </c>
    </row>
    <row r="8" spans="1:36" x14ac:dyDescent="0.35">
      <c r="A8" s="9" t="s">
        <v>40</v>
      </c>
      <c r="B8" s="115" t="s">
        <v>142</v>
      </c>
      <c r="C8" s="115"/>
      <c r="D8" s="122"/>
      <c r="E8" s="123"/>
      <c r="F8" s="123"/>
      <c r="G8" s="124"/>
      <c r="H8" s="122"/>
      <c r="I8" s="123"/>
      <c r="J8" s="123"/>
      <c r="K8" s="123"/>
      <c r="L8" s="123"/>
      <c r="M8" s="124"/>
      <c r="N8" s="9" t="s">
        <v>41</v>
      </c>
      <c r="O8" s="9" t="s">
        <v>42</v>
      </c>
      <c r="P8" s="9" t="s">
        <v>42</v>
      </c>
      <c r="Q8" s="16" t="s">
        <v>102</v>
      </c>
      <c r="R8" s="16" t="s">
        <v>102</v>
      </c>
      <c r="S8" s="16" t="s">
        <v>103</v>
      </c>
      <c r="T8" s="16" t="s">
        <v>103</v>
      </c>
      <c r="U8" s="10" t="s">
        <v>103</v>
      </c>
      <c r="V8" s="10" t="s">
        <v>103</v>
      </c>
      <c r="W8" s="10" t="s">
        <v>104</v>
      </c>
      <c r="X8" s="10" t="s">
        <v>103</v>
      </c>
      <c r="Y8" s="10" t="s">
        <v>103</v>
      </c>
      <c r="AC8" s="77" t="s">
        <v>140</v>
      </c>
      <c r="AD8" s="78">
        <v>110</v>
      </c>
      <c r="AE8" s="78" t="s">
        <v>130</v>
      </c>
      <c r="AF8" s="78" t="s">
        <v>131</v>
      </c>
      <c r="AG8" s="79">
        <v>18.399999999999999</v>
      </c>
      <c r="AH8" s="80">
        <v>15.294079999999999</v>
      </c>
    </row>
    <row r="9" spans="1:36" x14ac:dyDescent="0.35">
      <c r="A9" s="9" t="s">
        <v>43</v>
      </c>
      <c r="B9" s="113" t="s">
        <v>44</v>
      </c>
      <c r="C9" s="113"/>
      <c r="D9" s="9">
        <v>371</v>
      </c>
      <c r="E9" s="9">
        <v>595</v>
      </c>
      <c r="F9" s="9">
        <v>964</v>
      </c>
      <c r="G9" s="9">
        <v>1207</v>
      </c>
      <c r="H9" s="9">
        <v>1584</v>
      </c>
      <c r="I9" s="9">
        <v>2403</v>
      </c>
      <c r="J9" s="9">
        <v>3203</v>
      </c>
      <c r="K9" s="9">
        <v>4116</v>
      </c>
      <c r="L9" s="9">
        <v>6355</v>
      </c>
      <c r="M9" s="9">
        <v>4746</v>
      </c>
      <c r="N9" s="9"/>
      <c r="O9" s="9"/>
      <c r="P9" s="9"/>
      <c r="Q9" s="16"/>
      <c r="R9" s="16"/>
      <c r="S9" s="16" t="s">
        <v>105</v>
      </c>
      <c r="T9" s="16">
        <v>268</v>
      </c>
      <c r="U9" s="10">
        <v>334</v>
      </c>
      <c r="V9" s="10" t="s">
        <v>106</v>
      </c>
      <c r="W9" s="10" t="s">
        <v>107</v>
      </c>
      <c r="X9" s="10">
        <v>606</v>
      </c>
      <c r="Y9" s="10">
        <v>368</v>
      </c>
      <c r="AC9" s="77" t="s">
        <v>141</v>
      </c>
      <c r="AD9" s="78" t="s">
        <v>132</v>
      </c>
      <c r="AE9" s="78" t="s">
        <v>133</v>
      </c>
      <c r="AF9" s="78" t="s">
        <v>134</v>
      </c>
      <c r="AG9" s="79" t="s">
        <v>177</v>
      </c>
      <c r="AH9" s="77" t="s">
        <v>135</v>
      </c>
    </row>
    <row r="10" spans="1:36" x14ac:dyDescent="0.35">
      <c r="A10" s="9" t="s">
        <v>45</v>
      </c>
      <c r="B10" s="113" t="s">
        <v>46</v>
      </c>
      <c r="C10" s="113"/>
      <c r="D10" s="9" t="s">
        <v>0</v>
      </c>
      <c r="E10" s="9" t="s">
        <v>0</v>
      </c>
      <c r="F10" s="9" t="s">
        <v>0</v>
      </c>
      <c r="G10" s="9" t="s">
        <v>0</v>
      </c>
      <c r="H10" s="9" t="s">
        <v>0</v>
      </c>
      <c r="I10" s="9" t="s">
        <v>0</v>
      </c>
      <c r="J10" s="9" t="s">
        <v>0</v>
      </c>
      <c r="K10" s="9" t="s">
        <v>0</v>
      </c>
      <c r="L10" s="9" t="s">
        <v>0</v>
      </c>
      <c r="M10" s="9" t="s">
        <v>0</v>
      </c>
      <c r="N10" s="9" t="s">
        <v>0</v>
      </c>
      <c r="O10" s="9" t="s">
        <v>0</v>
      </c>
      <c r="P10" s="9" t="s">
        <v>0</v>
      </c>
      <c r="Q10" s="16" t="s">
        <v>0</v>
      </c>
      <c r="R10" s="16" t="s">
        <v>0</v>
      </c>
      <c r="S10" s="16" t="s">
        <v>0</v>
      </c>
      <c r="T10" s="16" t="s">
        <v>0</v>
      </c>
      <c r="U10" s="10" t="s">
        <v>0</v>
      </c>
      <c r="V10" s="10" t="s">
        <v>0</v>
      </c>
      <c r="W10" s="10" t="s">
        <v>0</v>
      </c>
      <c r="X10" s="10" t="s">
        <v>0</v>
      </c>
      <c r="Y10" s="10" t="s">
        <v>0</v>
      </c>
      <c r="AC10" s="77" t="s">
        <v>1</v>
      </c>
      <c r="AD10" s="78" t="s">
        <v>136</v>
      </c>
      <c r="AE10" s="78" t="s">
        <v>137</v>
      </c>
      <c r="AF10" s="78" t="s">
        <v>170</v>
      </c>
      <c r="AG10" s="79">
        <v>17</v>
      </c>
      <c r="AH10" s="80">
        <v>14.130400000000002</v>
      </c>
    </row>
    <row r="11" spans="1:36" s="2" customFormat="1" x14ac:dyDescent="0.35">
      <c r="A11" s="114" t="s">
        <v>78</v>
      </c>
      <c r="B11" s="116" t="s">
        <v>79</v>
      </c>
      <c r="C11" s="116"/>
      <c r="D11" s="11" t="s">
        <v>47</v>
      </c>
      <c r="E11" s="11" t="s">
        <v>48</v>
      </c>
      <c r="F11" s="11" t="s">
        <v>49</v>
      </c>
      <c r="G11" s="11" t="s">
        <v>50</v>
      </c>
      <c r="H11" s="11" t="s">
        <v>51</v>
      </c>
      <c r="I11" s="11" t="s">
        <v>52</v>
      </c>
      <c r="J11" s="11" t="s">
        <v>53</v>
      </c>
      <c r="K11" s="11" t="s">
        <v>54</v>
      </c>
      <c r="L11" s="11" t="s">
        <v>55</v>
      </c>
      <c r="M11" s="11" t="s">
        <v>56</v>
      </c>
      <c r="N11" s="11"/>
      <c r="O11" s="11"/>
      <c r="P11" s="11"/>
      <c r="Q11" s="17" t="s">
        <v>108</v>
      </c>
      <c r="R11" s="17" t="s">
        <v>109</v>
      </c>
      <c r="S11" s="17" t="s">
        <v>110</v>
      </c>
      <c r="T11" s="17" t="s">
        <v>111</v>
      </c>
      <c r="U11" s="11" t="s">
        <v>112</v>
      </c>
      <c r="V11" s="11" t="s">
        <v>113</v>
      </c>
      <c r="W11" s="11" t="s">
        <v>114</v>
      </c>
      <c r="X11" s="11" t="s">
        <v>115</v>
      </c>
      <c r="Y11" s="11" t="s">
        <v>116</v>
      </c>
      <c r="AC11" s="77" t="s">
        <v>4</v>
      </c>
      <c r="AD11" s="78" t="s">
        <v>138</v>
      </c>
      <c r="AE11" s="78" t="s">
        <v>138</v>
      </c>
      <c r="AF11" s="78" t="s">
        <v>138</v>
      </c>
      <c r="AG11" s="79" t="s">
        <v>178</v>
      </c>
      <c r="AH11" s="80" t="s">
        <v>139</v>
      </c>
      <c r="AJ11" s="23"/>
    </row>
    <row r="12" spans="1:36" s="2" customFormat="1" x14ac:dyDescent="0.35">
      <c r="A12" s="114"/>
      <c r="B12" s="116" t="s">
        <v>80</v>
      </c>
      <c r="C12" s="116"/>
      <c r="D12" s="11">
        <v>134409</v>
      </c>
      <c r="E12" s="11">
        <v>137954</v>
      </c>
      <c r="F12" s="11">
        <v>411761</v>
      </c>
      <c r="G12" s="11">
        <v>195669</v>
      </c>
      <c r="H12" s="11">
        <v>109360</v>
      </c>
      <c r="I12" s="11">
        <v>70280</v>
      </c>
      <c r="J12" s="11">
        <v>584745</v>
      </c>
      <c r="K12" s="11">
        <v>177131</v>
      </c>
      <c r="L12" s="11">
        <v>16420</v>
      </c>
      <c r="M12" s="11">
        <v>439657</v>
      </c>
      <c r="N12" s="11"/>
      <c r="O12" s="11"/>
      <c r="P12" s="11"/>
      <c r="Q12" s="17" t="s">
        <v>117</v>
      </c>
      <c r="R12" s="17">
        <v>11841</v>
      </c>
      <c r="S12" s="17">
        <v>11088</v>
      </c>
      <c r="T12" s="17">
        <v>1130</v>
      </c>
      <c r="U12" s="11">
        <v>1230</v>
      </c>
      <c r="V12" s="11">
        <v>15249</v>
      </c>
      <c r="W12" s="11">
        <v>21853</v>
      </c>
      <c r="X12" s="11">
        <v>1430</v>
      </c>
      <c r="Y12" s="11">
        <v>1350</v>
      </c>
      <c r="AC12" s="77" t="s">
        <v>149</v>
      </c>
      <c r="AD12" s="78">
        <v>110</v>
      </c>
      <c r="AE12" s="78" t="s">
        <v>94</v>
      </c>
      <c r="AF12" s="78" t="s">
        <v>138</v>
      </c>
      <c r="AG12" s="79">
        <v>18.7</v>
      </c>
      <c r="AH12" s="80">
        <v>15.54344</v>
      </c>
      <c r="AJ12" s="23"/>
    </row>
    <row r="13" spans="1:36" s="2" customFormat="1" x14ac:dyDescent="0.35">
      <c r="A13" s="114"/>
      <c r="B13" s="116" t="s">
        <v>57</v>
      </c>
      <c r="C13" s="116"/>
      <c r="D13" s="11" t="s">
        <v>58</v>
      </c>
      <c r="E13" s="11">
        <v>2015</v>
      </c>
      <c r="F13" s="11">
        <v>2015</v>
      </c>
      <c r="G13" s="11">
        <v>2015</v>
      </c>
      <c r="H13" s="11" t="s">
        <v>61</v>
      </c>
      <c r="I13" s="11">
        <v>2015</v>
      </c>
      <c r="J13" s="11" t="s">
        <v>59</v>
      </c>
      <c r="K13" s="11">
        <v>2015</v>
      </c>
      <c r="L13" s="11">
        <v>2015</v>
      </c>
      <c r="M13" s="11" t="s">
        <v>60</v>
      </c>
      <c r="N13" s="11"/>
      <c r="O13" s="11"/>
      <c r="P13" s="11"/>
      <c r="Q13" s="17"/>
      <c r="R13" s="17"/>
      <c r="S13" s="17"/>
      <c r="T13" s="17">
        <v>2017</v>
      </c>
      <c r="U13" s="11">
        <v>2017</v>
      </c>
      <c r="V13" s="11"/>
      <c r="W13" s="11"/>
      <c r="X13" s="11">
        <v>2017</v>
      </c>
      <c r="Y13" s="11">
        <v>2017</v>
      </c>
      <c r="AC13" s="77" t="s">
        <v>146</v>
      </c>
      <c r="AD13" s="78">
        <v>135</v>
      </c>
      <c r="AE13" s="78" t="s">
        <v>95</v>
      </c>
      <c r="AF13" s="78" t="s">
        <v>138</v>
      </c>
      <c r="AG13" s="79">
        <v>22</v>
      </c>
      <c r="AH13" s="80">
        <v>18.2864</v>
      </c>
      <c r="AJ13" s="23"/>
    </row>
    <row r="14" spans="1:36" s="2" customFormat="1" x14ac:dyDescent="0.35">
      <c r="A14" s="11" t="s">
        <v>62</v>
      </c>
      <c r="B14" s="11" t="s">
        <v>63</v>
      </c>
      <c r="C14" s="11" t="s">
        <v>64</v>
      </c>
      <c r="D14" s="12">
        <v>0.55000000000000004</v>
      </c>
      <c r="E14" s="12">
        <v>0.53</v>
      </c>
      <c r="F14" s="12">
        <v>0.54</v>
      </c>
      <c r="G14" s="12">
        <v>0.56999999999999995</v>
      </c>
      <c r="H14" s="12">
        <v>0.6</v>
      </c>
      <c r="I14" s="12">
        <v>0.6</v>
      </c>
      <c r="J14" s="12">
        <v>0.5</v>
      </c>
      <c r="K14" s="12">
        <v>0.47</v>
      </c>
      <c r="L14" s="12">
        <v>0.69</v>
      </c>
      <c r="M14" s="12">
        <v>0.61</v>
      </c>
      <c r="N14" s="12">
        <v>0.7</v>
      </c>
      <c r="O14" s="12">
        <v>0.7</v>
      </c>
      <c r="P14" s="12">
        <v>0.7</v>
      </c>
      <c r="Q14" s="17" t="s">
        <v>118</v>
      </c>
      <c r="R14" s="17"/>
      <c r="S14" s="24">
        <v>0.75</v>
      </c>
      <c r="T14" s="24">
        <v>0.71</v>
      </c>
      <c r="U14" s="12">
        <v>0.8</v>
      </c>
      <c r="V14" s="12">
        <v>0.75</v>
      </c>
      <c r="W14" s="12">
        <v>0.75</v>
      </c>
      <c r="X14" s="12">
        <v>0.77</v>
      </c>
      <c r="Y14" s="12">
        <v>0.68</v>
      </c>
      <c r="AC14" s="77" t="s">
        <v>147</v>
      </c>
      <c r="AD14" s="78">
        <v>110</v>
      </c>
      <c r="AE14" s="78" t="s">
        <v>94</v>
      </c>
      <c r="AF14" s="78" t="s">
        <v>96</v>
      </c>
      <c r="AG14" s="79">
        <v>25.5</v>
      </c>
      <c r="AH14" s="80">
        <v>21.195600000000002</v>
      </c>
      <c r="AJ14" s="23"/>
    </row>
    <row r="15" spans="1:36" s="2" customFormat="1" ht="24" x14ac:dyDescent="0.35">
      <c r="A15" s="116" t="s">
        <v>65</v>
      </c>
      <c r="B15" s="116"/>
      <c r="C15" s="13" t="s">
        <v>66</v>
      </c>
      <c r="D15" s="11">
        <v>265965</v>
      </c>
      <c r="E15" s="11">
        <v>421939</v>
      </c>
      <c r="F15" s="11">
        <v>1996331</v>
      </c>
      <c r="G15" s="11">
        <v>1127877</v>
      </c>
      <c r="H15" s="11">
        <v>668322</v>
      </c>
      <c r="I15" s="11">
        <v>575706</v>
      </c>
      <c r="J15" s="11">
        <v>5342678</v>
      </c>
      <c r="K15" s="11">
        <v>2044389</v>
      </c>
      <c r="L15" s="11">
        <v>365000</v>
      </c>
      <c r="M15" s="11">
        <v>6692454</v>
      </c>
      <c r="N15" s="11"/>
      <c r="O15" s="11"/>
      <c r="P15" s="11"/>
      <c r="Q15" s="17">
        <v>65675</v>
      </c>
      <c r="R15" s="17">
        <v>240025</v>
      </c>
      <c r="S15" s="17"/>
      <c r="T15" s="17">
        <v>16000</v>
      </c>
      <c r="U15" s="11">
        <v>18000</v>
      </c>
      <c r="V15" s="11"/>
      <c r="W15" s="11"/>
      <c r="X15" s="11">
        <v>22500</v>
      </c>
      <c r="Y15" s="11">
        <v>20500</v>
      </c>
      <c r="AC15" s="77" t="s">
        <v>148</v>
      </c>
      <c r="AD15" s="78">
        <v>135</v>
      </c>
      <c r="AE15" s="78" t="s">
        <v>150</v>
      </c>
      <c r="AF15" s="78" t="s">
        <v>151</v>
      </c>
      <c r="AG15" s="79" t="s">
        <v>179</v>
      </c>
      <c r="AH15" s="77" t="s">
        <v>189</v>
      </c>
      <c r="AJ15" s="23"/>
    </row>
    <row r="16" spans="1:36" s="2" customFormat="1" x14ac:dyDescent="0.35">
      <c r="A16" s="114" t="s">
        <v>67</v>
      </c>
      <c r="B16" s="114"/>
      <c r="C16" s="11">
        <v>3240</v>
      </c>
      <c r="D16" s="116"/>
      <c r="E16" s="116"/>
      <c r="F16" s="116"/>
      <c r="G16" s="116"/>
      <c r="H16" s="116"/>
      <c r="I16" s="116"/>
      <c r="J16" s="116"/>
      <c r="K16" s="116"/>
      <c r="L16" s="116"/>
      <c r="M16" s="116"/>
      <c r="N16" s="116"/>
      <c r="O16" s="116"/>
      <c r="P16" s="116"/>
      <c r="Q16" s="135"/>
      <c r="R16" s="135"/>
      <c r="S16" s="135"/>
      <c r="T16" s="138"/>
      <c r="U16" s="139"/>
      <c r="V16" s="139"/>
      <c r="W16" s="139"/>
      <c r="X16" s="140"/>
      <c r="Y16" s="129"/>
      <c r="AC16" s="77" t="s">
        <v>89</v>
      </c>
      <c r="AD16" s="78">
        <v>185</v>
      </c>
      <c r="AE16" s="78">
        <v>11.4</v>
      </c>
      <c r="AF16" s="78">
        <v>3.7</v>
      </c>
      <c r="AG16" s="79">
        <v>19.7</v>
      </c>
      <c r="AH16" s="80">
        <v>16.374639999999999</v>
      </c>
      <c r="AJ16" s="23"/>
    </row>
    <row r="17" spans="1:36" s="2" customFormat="1" ht="17.5" customHeight="1" x14ac:dyDescent="0.35">
      <c r="A17" s="114" t="s">
        <v>68</v>
      </c>
      <c r="B17" s="114"/>
      <c r="C17" s="11">
        <v>3780</v>
      </c>
      <c r="D17" s="116"/>
      <c r="E17" s="116"/>
      <c r="F17" s="116"/>
      <c r="G17" s="116"/>
      <c r="H17" s="116"/>
      <c r="I17" s="116"/>
      <c r="J17" s="116"/>
      <c r="K17" s="116"/>
      <c r="L17" s="116"/>
      <c r="M17" s="116"/>
      <c r="N17" s="116"/>
      <c r="O17" s="116"/>
      <c r="P17" s="116"/>
      <c r="Q17" s="136"/>
      <c r="R17" s="136"/>
      <c r="S17" s="136"/>
      <c r="T17" s="141"/>
      <c r="U17" s="142"/>
      <c r="V17" s="142"/>
      <c r="W17" s="142"/>
      <c r="X17" s="143"/>
      <c r="Y17" s="130"/>
      <c r="AC17" s="19"/>
      <c r="AD17" s="5"/>
      <c r="AE17" s="5"/>
      <c r="AF17" s="5"/>
      <c r="AG17" s="47"/>
      <c r="AH17" s="19"/>
      <c r="AJ17" s="23"/>
    </row>
    <row r="18" spans="1:36" s="2" customFormat="1" x14ac:dyDescent="0.35">
      <c r="A18" s="116" t="s">
        <v>69</v>
      </c>
      <c r="B18" s="116"/>
      <c r="C18" s="11">
        <v>10</v>
      </c>
      <c r="D18" s="116"/>
      <c r="E18" s="116"/>
      <c r="F18" s="116"/>
      <c r="G18" s="116"/>
      <c r="H18" s="116"/>
      <c r="I18" s="116"/>
      <c r="J18" s="116"/>
      <c r="K18" s="116"/>
      <c r="L18" s="116"/>
      <c r="M18" s="116"/>
      <c r="N18" s="116"/>
      <c r="O18" s="116"/>
      <c r="P18" s="116"/>
      <c r="Q18" s="137"/>
      <c r="R18" s="137"/>
      <c r="S18" s="137"/>
      <c r="T18" s="144"/>
      <c r="U18" s="145"/>
      <c r="V18" s="145"/>
      <c r="W18" s="145"/>
      <c r="X18" s="146"/>
      <c r="Y18" s="131"/>
      <c r="AC18" s="19"/>
      <c r="AD18" s="5"/>
      <c r="AE18" s="5"/>
      <c r="AF18" s="5"/>
      <c r="AG18" s="47"/>
      <c r="AH18" s="19"/>
      <c r="AJ18" s="23"/>
    </row>
    <row r="19" spans="1:36" s="2" customFormat="1" x14ac:dyDescent="0.35">
      <c r="A19" s="116" t="s">
        <v>62</v>
      </c>
      <c r="B19" s="116"/>
      <c r="C19" s="11" t="s">
        <v>70</v>
      </c>
      <c r="D19" s="11">
        <v>206</v>
      </c>
      <c r="E19" s="11">
        <v>317</v>
      </c>
      <c r="F19" s="11">
        <v>519</v>
      </c>
      <c r="G19" s="11">
        <v>687</v>
      </c>
      <c r="H19" s="11">
        <v>956</v>
      </c>
      <c r="I19" s="11">
        <v>1442</v>
      </c>
      <c r="J19" s="11">
        <v>1605</v>
      </c>
      <c r="K19" s="11">
        <v>1925</v>
      </c>
      <c r="L19" s="11">
        <v>4406</v>
      </c>
      <c r="M19" s="11">
        <v>2903</v>
      </c>
      <c r="N19" s="11">
        <v>3000</v>
      </c>
      <c r="O19" s="11">
        <v>8000</v>
      </c>
      <c r="P19" s="11">
        <v>10000</v>
      </c>
      <c r="Q19" s="17">
        <v>2077</v>
      </c>
      <c r="R19" s="17">
        <v>4725</v>
      </c>
      <c r="S19" s="17">
        <v>1410</v>
      </c>
      <c r="T19" s="17">
        <v>1903</v>
      </c>
      <c r="U19" s="11">
        <v>2672</v>
      </c>
      <c r="V19" s="11">
        <v>3158</v>
      </c>
      <c r="W19" s="11">
        <v>3120</v>
      </c>
      <c r="X19" s="11">
        <v>4666</v>
      </c>
      <c r="Y19" s="11">
        <v>2502</v>
      </c>
      <c r="AC19" s="19"/>
      <c r="AD19" s="5"/>
      <c r="AE19" s="5"/>
      <c r="AF19" s="5"/>
      <c r="AG19" s="47"/>
      <c r="AH19" s="19"/>
      <c r="AJ19" s="23"/>
    </row>
    <row r="20" spans="1:36" s="2" customFormat="1" x14ac:dyDescent="0.35">
      <c r="A20" s="116" t="s">
        <v>71</v>
      </c>
      <c r="B20" s="116"/>
      <c r="C20" s="11" t="s">
        <v>72</v>
      </c>
      <c r="D20" s="11">
        <v>2</v>
      </c>
      <c r="E20" s="11">
        <v>3.1</v>
      </c>
      <c r="F20" s="11">
        <v>4.8</v>
      </c>
      <c r="G20" s="11">
        <v>5.8</v>
      </c>
      <c r="H20" s="11">
        <v>6.1</v>
      </c>
      <c r="I20" s="11">
        <v>8.1999999999999993</v>
      </c>
      <c r="J20" s="11">
        <v>9.1</v>
      </c>
      <c r="K20" s="11">
        <v>11.5</v>
      </c>
      <c r="L20" s="11">
        <v>22.2</v>
      </c>
      <c r="M20" s="11">
        <v>15.2</v>
      </c>
      <c r="N20" s="11">
        <v>16</v>
      </c>
      <c r="O20" s="11">
        <v>23.9</v>
      </c>
      <c r="P20" s="11">
        <v>22.8</v>
      </c>
      <c r="Q20" s="17">
        <v>12</v>
      </c>
      <c r="R20" s="17">
        <v>32.1</v>
      </c>
      <c r="S20" s="17">
        <v>11.1</v>
      </c>
      <c r="T20" s="17">
        <v>14.2</v>
      </c>
      <c r="U20" s="11">
        <v>14.6</v>
      </c>
      <c r="V20" s="11">
        <v>25.9</v>
      </c>
      <c r="W20" s="11">
        <v>15.1</v>
      </c>
      <c r="X20" s="11">
        <v>15.7</v>
      </c>
      <c r="Y20" s="11">
        <v>15.2</v>
      </c>
      <c r="AC20" s="19"/>
      <c r="AD20" s="5"/>
      <c r="AE20" s="5"/>
      <c r="AF20" s="5"/>
      <c r="AG20" s="47"/>
      <c r="AH20" s="19"/>
      <c r="AJ20" s="23"/>
    </row>
    <row r="21" spans="1:36" s="40" customFormat="1" x14ac:dyDescent="0.35">
      <c r="A21" s="125" t="s">
        <v>73</v>
      </c>
      <c r="B21" s="125"/>
      <c r="C21" s="38" t="s">
        <v>74</v>
      </c>
      <c r="D21" s="38">
        <v>31.2</v>
      </c>
      <c r="E21" s="38">
        <v>31.2</v>
      </c>
      <c r="F21" s="38">
        <v>30.3</v>
      </c>
      <c r="G21" s="38">
        <v>27.2</v>
      </c>
      <c r="H21" s="38">
        <v>20.7</v>
      </c>
      <c r="I21" s="38">
        <v>18.399999999999999</v>
      </c>
      <c r="J21" s="38">
        <v>18.399999999999999</v>
      </c>
      <c r="K21" s="38">
        <v>19.399999999999999</v>
      </c>
      <c r="L21" s="38">
        <v>16.3</v>
      </c>
      <c r="M21" s="38">
        <v>17</v>
      </c>
      <c r="N21" s="38">
        <v>17.3</v>
      </c>
      <c r="O21" s="38">
        <v>9.6999999999999993</v>
      </c>
      <c r="P21" s="38">
        <v>7.4</v>
      </c>
      <c r="Q21" s="39">
        <v>18.7</v>
      </c>
      <c r="R21" s="39">
        <v>22</v>
      </c>
      <c r="S21" s="39">
        <v>25.5</v>
      </c>
      <c r="T21" s="39">
        <v>24.1</v>
      </c>
      <c r="U21" s="38">
        <v>17.7</v>
      </c>
      <c r="V21" s="38">
        <v>26.5</v>
      </c>
      <c r="W21" s="38">
        <v>15.6</v>
      </c>
      <c r="X21" s="38">
        <v>10.9</v>
      </c>
      <c r="Y21" s="38">
        <v>19.7</v>
      </c>
      <c r="AC21" s="41"/>
      <c r="AD21" s="42"/>
      <c r="AE21" s="42"/>
      <c r="AF21" s="42"/>
      <c r="AG21" s="48"/>
      <c r="AH21" s="41"/>
      <c r="AJ21" s="43"/>
    </row>
    <row r="22" spans="1:36" s="2" customFormat="1" x14ac:dyDescent="0.35">
      <c r="A22" s="116" t="s">
        <v>75</v>
      </c>
      <c r="B22" s="116"/>
      <c r="C22" s="11" t="s">
        <v>74</v>
      </c>
      <c r="D22" s="116">
        <v>29.5</v>
      </c>
      <c r="E22" s="116"/>
      <c r="F22" s="116"/>
      <c r="G22" s="116"/>
      <c r="H22" s="11">
        <v>20.7</v>
      </c>
      <c r="I22" s="11">
        <v>18.399999999999999</v>
      </c>
      <c r="J22" s="11">
        <v>18.399999999999999</v>
      </c>
      <c r="K22" s="116">
        <v>19</v>
      </c>
      <c r="L22" s="116"/>
      <c r="M22" s="11">
        <v>17</v>
      </c>
      <c r="N22" s="11">
        <v>17.3</v>
      </c>
      <c r="O22" s="11">
        <v>9.6999999999999993</v>
      </c>
      <c r="P22" s="11">
        <v>7.4</v>
      </c>
      <c r="Q22" s="17">
        <v>18.7</v>
      </c>
      <c r="R22" s="17">
        <v>22</v>
      </c>
      <c r="S22" s="17">
        <v>25.5</v>
      </c>
      <c r="T22" s="116">
        <v>19.8</v>
      </c>
      <c r="U22" s="116"/>
      <c r="V22" s="116"/>
      <c r="W22" s="116"/>
      <c r="X22" s="116"/>
      <c r="Y22" s="11">
        <v>19.7</v>
      </c>
      <c r="AC22" s="20"/>
      <c r="AD22" s="21"/>
      <c r="AE22" s="21"/>
      <c r="AF22" s="21"/>
      <c r="AG22" s="44"/>
      <c r="AH22" s="20"/>
      <c r="AJ22" s="23"/>
    </row>
    <row r="23" spans="1:36" ht="30" customHeight="1" thickBot="1" x14ac:dyDescent="0.4">
      <c r="A23" s="121" t="s">
        <v>83</v>
      </c>
      <c r="B23" s="121"/>
      <c r="C23" s="121" t="s">
        <v>86</v>
      </c>
      <c r="D23" s="121"/>
      <c r="E23" s="121"/>
      <c r="F23" s="121"/>
      <c r="G23" s="121"/>
      <c r="H23" s="121"/>
      <c r="I23" s="121"/>
      <c r="J23" s="121"/>
      <c r="K23" s="121"/>
      <c r="L23" s="121"/>
      <c r="M23" s="121" t="s">
        <v>76</v>
      </c>
      <c r="N23" s="121"/>
      <c r="O23" s="121"/>
      <c r="P23" s="121"/>
      <c r="Q23" s="133" t="s">
        <v>86</v>
      </c>
      <c r="R23" s="133"/>
      <c r="S23" s="16" t="s">
        <v>76</v>
      </c>
      <c r="T23" s="134" t="s">
        <v>119</v>
      </c>
      <c r="U23" s="134"/>
      <c r="V23" s="134"/>
      <c r="W23" s="134"/>
      <c r="X23" s="134"/>
      <c r="Y23" s="10"/>
      <c r="Z23" s="3"/>
      <c r="AG23" s="49"/>
      <c r="AH23" s="76"/>
      <c r="AI23" s="37"/>
      <c r="AJ23" s="37"/>
    </row>
    <row r="24" spans="1:36" s="40" customFormat="1" ht="14.5" customHeight="1" thickBot="1" x14ac:dyDescent="0.4">
      <c r="A24" s="117" t="s">
        <v>84</v>
      </c>
      <c r="B24" s="118"/>
      <c r="C24" s="118"/>
      <c r="D24" s="72">
        <f>D21*0.8312</f>
        <v>25.933440000000001</v>
      </c>
      <c r="E24" s="72">
        <f t="shared" ref="E24:O24" si="0">E21*0.8312</f>
        <v>25.933440000000001</v>
      </c>
      <c r="F24" s="72">
        <f t="shared" si="0"/>
        <v>25.185360000000003</v>
      </c>
      <c r="G24" s="72">
        <f t="shared" si="0"/>
        <v>22.608640000000001</v>
      </c>
      <c r="H24" s="72">
        <f t="shared" si="0"/>
        <v>17.205840000000002</v>
      </c>
      <c r="I24" s="72">
        <f t="shared" si="0"/>
        <v>15.294079999999999</v>
      </c>
      <c r="J24" s="72">
        <f t="shared" si="0"/>
        <v>15.294079999999999</v>
      </c>
      <c r="K24" s="72">
        <f t="shared" si="0"/>
        <v>16.12528</v>
      </c>
      <c r="L24" s="72">
        <f t="shared" si="0"/>
        <v>13.548560000000002</v>
      </c>
      <c r="M24" s="72">
        <f t="shared" si="0"/>
        <v>14.130400000000002</v>
      </c>
      <c r="N24" s="72">
        <f t="shared" si="0"/>
        <v>14.379760000000001</v>
      </c>
      <c r="O24" s="72">
        <f t="shared" si="0"/>
        <v>8.06264</v>
      </c>
      <c r="P24" s="73">
        <f>P21*0.8312</f>
        <v>6.1508800000000008</v>
      </c>
      <c r="Q24" s="74">
        <f>Q21*0.8312</f>
        <v>15.54344</v>
      </c>
      <c r="R24" s="74">
        <f t="shared" ref="R24:Y24" si="1">R21*0.8312</f>
        <v>18.2864</v>
      </c>
      <c r="S24" s="74">
        <f t="shared" si="1"/>
        <v>21.195600000000002</v>
      </c>
      <c r="T24" s="74">
        <f t="shared" si="1"/>
        <v>20.031920000000003</v>
      </c>
      <c r="U24" s="73">
        <f t="shared" si="1"/>
        <v>14.71224</v>
      </c>
      <c r="V24" s="73">
        <f t="shared" si="1"/>
        <v>22.026800000000001</v>
      </c>
      <c r="W24" s="73">
        <f>W21*0.8312</f>
        <v>12.96672</v>
      </c>
      <c r="X24" s="73">
        <f t="shared" si="1"/>
        <v>9.060080000000001</v>
      </c>
      <c r="Y24" s="73">
        <f t="shared" si="1"/>
        <v>16.374639999999999</v>
      </c>
      <c r="AC24" s="41"/>
      <c r="AD24" s="42"/>
      <c r="AE24" s="42"/>
      <c r="AF24" s="42"/>
      <c r="AG24" s="48"/>
      <c r="AH24" s="41"/>
      <c r="AJ24" s="43"/>
    </row>
    <row r="25" spans="1:36" x14ac:dyDescent="0.35">
      <c r="E25">
        <f>(SUM(D21:G21))/4</f>
        <v>29.975000000000001</v>
      </c>
      <c r="T25" s="28">
        <f>MIN(T24:X24)</f>
        <v>9.060080000000001</v>
      </c>
      <c r="AG25" s="44">
        <f>MIN(AG23:AJ23)</f>
        <v>0</v>
      </c>
    </row>
    <row r="26" spans="1:36" s="1" customFormat="1" ht="103.9" customHeight="1" x14ac:dyDescent="0.35">
      <c r="A26" s="119" t="s">
        <v>88</v>
      </c>
      <c r="B26" s="119"/>
      <c r="C26" s="119"/>
      <c r="D26" s="119"/>
      <c r="E26" s="119"/>
      <c r="F26" s="119"/>
      <c r="G26" s="119"/>
      <c r="H26" s="119"/>
      <c r="I26" s="119"/>
      <c r="J26" s="119"/>
      <c r="Q26" s="18"/>
      <c r="R26" s="18"/>
      <c r="S26" s="25"/>
      <c r="T26" s="18"/>
      <c r="V26"/>
      <c r="W26"/>
      <c r="X26"/>
      <c r="Y26" t="s">
        <v>120</v>
      </c>
      <c r="AC26" s="20"/>
      <c r="AD26" s="21"/>
      <c r="AE26" s="21"/>
      <c r="AF26" s="21"/>
      <c r="AG26" s="44"/>
      <c r="AH26" s="20"/>
      <c r="AJ26" s="33"/>
    </row>
    <row r="27" spans="1:36" x14ac:dyDescent="0.35">
      <c r="A27" t="s">
        <v>87</v>
      </c>
    </row>
  </sheetData>
  <mergeCells count="47">
    <mergeCell ref="AD2:AF2"/>
    <mergeCell ref="Y16:Y18"/>
    <mergeCell ref="T2:X2"/>
    <mergeCell ref="Q23:R23"/>
    <mergeCell ref="T23:X23"/>
    <mergeCell ref="T22:X22"/>
    <mergeCell ref="Q16:Q18"/>
    <mergeCell ref="R16:R18"/>
    <mergeCell ref="S16:S18"/>
    <mergeCell ref="T16:X18"/>
    <mergeCell ref="A20:B20"/>
    <mergeCell ref="A24:C24"/>
    <mergeCell ref="A26:J26"/>
    <mergeCell ref="A1:P1"/>
    <mergeCell ref="A23:B23"/>
    <mergeCell ref="C23:L23"/>
    <mergeCell ref="M23:P23"/>
    <mergeCell ref="D8:G8"/>
    <mergeCell ref="H8:M8"/>
    <mergeCell ref="A21:B21"/>
    <mergeCell ref="A22:B22"/>
    <mergeCell ref="D22:G22"/>
    <mergeCell ref="K22:L22"/>
    <mergeCell ref="N16:P18"/>
    <mergeCell ref="H16:M18"/>
    <mergeCell ref="D16:G18"/>
    <mergeCell ref="A16:B16"/>
    <mergeCell ref="A17:B17"/>
    <mergeCell ref="A18:B18"/>
    <mergeCell ref="A19:B19"/>
    <mergeCell ref="A15:B15"/>
    <mergeCell ref="K2:L2"/>
    <mergeCell ref="N2:P2"/>
    <mergeCell ref="A2:B2"/>
    <mergeCell ref="A5:A7"/>
    <mergeCell ref="A11:A13"/>
    <mergeCell ref="B3:C3"/>
    <mergeCell ref="B4:C4"/>
    <mergeCell ref="B5:C5"/>
    <mergeCell ref="B6:C6"/>
    <mergeCell ref="B7:C7"/>
    <mergeCell ref="B8:C8"/>
    <mergeCell ref="B9:C9"/>
    <mergeCell ref="B10:C10"/>
    <mergeCell ref="B11:C11"/>
    <mergeCell ref="B12:C12"/>
    <mergeCell ref="B13:C13"/>
  </mergeCells>
  <pageMargins left="0.7" right="0.7" top="0.75" bottom="0.75" header="0.3" footer="0.3"/>
  <pageSetup paperSize="0" orientation="portrait" horizontalDpi="0" verticalDpi="0" copie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D1162D-6C1E-4064-AE59-2476D66878BA}">
  <dimension ref="C4:X26"/>
  <sheetViews>
    <sheetView topLeftCell="I7" workbookViewId="0">
      <selection activeCell="AB19" sqref="AB19"/>
    </sheetView>
  </sheetViews>
  <sheetFormatPr defaultRowHeight="14.5" x14ac:dyDescent="0.35"/>
  <cols>
    <col min="4" max="4" width="8.7265625" style="82"/>
  </cols>
  <sheetData>
    <row r="4" spans="4:22" x14ac:dyDescent="0.35">
      <c r="D4" s="81"/>
    </row>
    <row r="6" spans="4:22" x14ac:dyDescent="0.35">
      <c r="V6">
        <v>19.7</v>
      </c>
    </row>
    <row r="10" spans="4:22" x14ac:dyDescent="0.35">
      <c r="D10" s="83" t="s">
        <v>143</v>
      </c>
      <c r="E10" s="40">
        <v>29.5</v>
      </c>
    </row>
    <row r="11" spans="4:22" x14ac:dyDescent="0.35">
      <c r="D11" s="83" t="s">
        <v>144</v>
      </c>
      <c r="E11" s="40">
        <v>20.7</v>
      </c>
    </row>
    <row r="12" spans="4:22" x14ac:dyDescent="0.35">
      <c r="D12" s="83" t="s">
        <v>176</v>
      </c>
      <c r="E12" s="40">
        <v>18.399999999999999</v>
      </c>
    </row>
    <row r="13" spans="4:22" x14ac:dyDescent="0.35">
      <c r="D13" s="83" t="s">
        <v>140</v>
      </c>
      <c r="E13" s="40">
        <v>18.399999999999999</v>
      </c>
    </row>
    <row r="14" spans="4:22" x14ac:dyDescent="0.35">
      <c r="D14" s="83" t="s">
        <v>141</v>
      </c>
      <c r="E14" s="40">
        <v>19</v>
      </c>
    </row>
    <row r="15" spans="4:22" x14ac:dyDescent="0.35">
      <c r="D15" s="83" t="s">
        <v>1</v>
      </c>
      <c r="E15" s="40">
        <v>17</v>
      </c>
    </row>
    <row r="16" spans="4:22" x14ac:dyDescent="0.35">
      <c r="D16" s="83" t="s">
        <v>4</v>
      </c>
    </row>
    <row r="17" spans="3:24" x14ac:dyDescent="0.35">
      <c r="D17" s="83" t="s">
        <v>149</v>
      </c>
      <c r="E17" s="40">
        <v>18.7</v>
      </c>
    </row>
    <row r="18" spans="3:24" x14ac:dyDescent="0.35">
      <c r="D18" s="83" t="s">
        <v>146</v>
      </c>
      <c r="E18" s="40">
        <v>22</v>
      </c>
    </row>
    <row r="19" spans="3:24" x14ac:dyDescent="0.35">
      <c r="D19" s="83" t="s">
        <v>147</v>
      </c>
      <c r="E19" s="40">
        <v>25.5</v>
      </c>
    </row>
    <row r="20" spans="3:24" x14ac:dyDescent="0.35">
      <c r="D20" s="83" t="s">
        <v>148</v>
      </c>
      <c r="E20" s="40">
        <v>19.8</v>
      </c>
    </row>
    <row r="21" spans="3:24" x14ac:dyDescent="0.35">
      <c r="D21" s="83" t="s">
        <v>89</v>
      </c>
      <c r="E21" s="40">
        <v>19.7</v>
      </c>
    </row>
    <row r="25" spans="3:24" x14ac:dyDescent="0.35">
      <c r="C25">
        <v>1</v>
      </c>
      <c r="D25">
        <v>2</v>
      </c>
      <c r="E25">
        <v>3</v>
      </c>
      <c r="F25">
        <v>4</v>
      </c>
      <c r="G25">
        <v>5</v>
      </c>
      <c r="H25">
        <v>6</v>
      </c>
      <c r="I25">
        <v>7</v>
      </c>
      <c r="J25">
        <v>8</v>
      </c>
      <c r="K25">
        <v>9</v>
      </c>
      <c r="L25">
        <v>10</v>
      </c>
      <c r="M25">
        <v>11</v>
      </c>
      <c r="N25">
        <v>12</v>
      </c>
      <c r="O25">
        <v>13</v>
      </c>
      <c r="P25">
        <v>14</v>
      </c>
      <c r="Q25">
        <v>15</v>
      </c>
      <c r="R25">
        <v>16</v>
      </c>
      <c r="S25">
        <v>17</v>
      </c>
      <c r="T25">
        <v>18</v>
      </c>
      <c r="U25">
        <v>19</v>
      </c>
      <c r="V25">
        <v>20</v>
      </c>
      <c r="W25">
        <v>21</v>
      </c>
      <c r="X25">
        <v>22</v>
      </c>
    </row>
    <row r="26" spans="3:24" x14ac:dyDescent="0.35">
      <c r="C26">
        <v>31.2</v>
      </c>
      <c r="D26" s="82">
        <v>31.2</v>
      </c>
      <c r="E26">
        <v>30.3</v>
      </c>
      <c r="F26">
        <v>27.2</v>
      </c>
      <c r="G26">
        <v>20.7</v>
      </c>
      <c r="H26">
        <v>18.399999999999999</v>
      </c>
      <c r="I26">
        <v>18.399999999999999</v>
      </c>
      <c r="J26">
        <v>19.399999999999999</v>
      </c>
      <c r="K26">
        <v>16.3</v>
      </c>
      <c r="L26">
        <v>17</v>
      </c>
      <c r="M26">
        <v>17.3</v>
      </c>
      <c r="N26">
        <v>9.6999999999999993</v>
      </c>
      <c r="O26">
        <v>7.4</v>
      </c>
      <c r="P26">
        <v>18.7</v>
      </c>
      <c r="Q26">
        <v>22</v>
      </c>
      <c r="R26">
        <v>25.5</v>
      </c>
      <c r="S26">
        <v>24.1</v>
      </c>
      <c r="T26">
        <v>17.7</v>
      </c>
      <c r="U26">
        <v>26.5</v>
      </c>
      <c r="V26">
        <v>15.6</v>
      </c>
      <c r="W26">
        <v>10.9</v>
      </c>
      <c r="X26">
        <v>19.7</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1A1B8B-D265-45D6-95E1-C3EB47C464A7}">
  <dimension ref="A1:A11"/>
  <sheetViews>
    <sheetView showRowColHeaders="0" tabSelected="1" zoomScaleNormal="100" workbookViewId="0">
      <selection activeCell="A10" sqref="A10"/>
    </sheetView>
  </sheetViews>
  <sheetFormatPr defaultColWidth="0" defaultRowHeight="11.5" zeroHeight="1" x14ac:dyDescent="0.25"/>
  <cols>
    <col min="1" max="1" width="80" style="105" customWidth="1"/>
    <col min="2" max="16384" width="8.7265625" style="50" hidden="1"/>
  </cols>
  <sheetData>
    <row r="1" spans="1:1" ht="157.5" customHeight="1" x14ac:dyDescent="0.7">
      <c r="A1" s="110" t="s">
        <v>211</v>
      </c>
    </row>
    <row r="2" spans="1:1" s="107" customFormat="1" ht="53.25" customHeight="1" x14ac:dyDescent="0.25">
      <c r="A2" s="105" t="s">
        <v>210</v>
      </c>
    </row>
    <row r="3" spans="1:1" ht="21" customHeight="1" x14ac:dyDescent="0.25">
      <c r="A3" s="105" t="s">
        <v>187</v>
      </c>
    </row>
    <row r="4" spans="1:1" ht="21" customHeight="1" x14ac:dyDescent="0.25">
      <c r="A4" s="108" t="s">
        <v>188</v>
      </c>
    </row>
    <row r="5" spans="1:1" ht="48" customHeight="1" x14ac:dyDescent="0.25">
      <c r="A5" s="105" t="s">
        <v>209</v>
      </c>
    </row>
    <row r="6" spans="1:1" ht="47.25" customHeight="1" x14ac:dyDescent="0.25">
      <c r="A6" s="105" t="s">
        <v>206</v>
      </c>
    </row>
    <row r="7" spans="1:1" s="106" customFormat="1" ht="48" customHeight="1" x14ac:dyDescent="0.25">
      <c r="A7" s="105" t="s">
        <v>213</v>
      </c>
    </row>
    <row r="8" spans="1:1" ht="95.25" customHeight="1" x14ac:dyDescent="0.25">
      <c r="A8" s="105" t="s">
        <v>207</v>
      </c>
    </row>
    <row r="9" spans="1:1" ht="60.75" customHeight="1" x14ac:dyDescent="0.25">
      <c r="A9" s="109" t="s">
        <v>208</v>
      </c>
    </row>
    <row r="10" spans="1:1" x14ac:dyDescent="0.25"/>
    <row r="11" spans="1:1" ht="14.5" hidden="1" customHeight="1" x14ac:dyDescent="0.25"/>
  </sheetData>
  <sheetProtection algorithmName="SHA-512" hashValue="+uTaTzPvtNFkTgiMmYG0ZTYoNqoU3tvTiUgNhqe1Bs6sJ6/lTPmkWBysJVXZGMZUpFiWn8toPNEqKiyvsMlw8g==" saltValue="JfKidIL4boIDPtI0ZyXVNw==" spinCount="100000" sheet="1" objects="1" scenarios="1"/>
  <hyperlinks>
    <hyperlink ref="A4" r:id="rId1" display="GLEC onderzoek" xr:uid="{FD7C7484-7003-4F91-A3F5-5FB471AE8F4E}"/>
  </hyperlinks>
  <pageMargins left="0.7" right="0.7" top="0.75" bottom="0.75" header="0.3" footer="0.3"/>
  <pageSetup paperSize="9" orientation="portrait" horizontalDpi="1200" verticalDpi="1200"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8854DD-949A-4938-86F5-2E383FB48499}">
  <dimension ref="A1:I45"/>
  <sheetViews>
    <sheetView showRowColHeaders="0" zoomScaleNormal="100" workbookViewId="0">
      <selection activeCell="B3" sqref="B3"/>
    </sheetView>
  </sheetViews>
  <sheetFormatPr defaultColWidth="0" defaultRowHeight="15" customHeight="1" zeroHeight="1" x14ac:dyDescent="0.35"/>
  <cols>
    <col min="1" max="1" width="9.54296875" style="36" customWidth="1"/>
    <col min="2" max="2" width="27.54296875" style="52" customWidth="1"/>
    <col min="3" max="3" width="18.54296875" style="52" customWidth="1"/>
    <col min="4" max="4" width="21.54296875" style="52" customWidth="1"/>
    <col min="5" max="5" width="21.54296875" style="52" hidden="1" customWidth="1"/>
    <col min="6" max="6" width="15.1796875" style="52" hidden="1" customWidth="1"/>
    <col min="7" max="7" width="20.7265625" style="53" hidden="1" customWidth="1"/>
    <col min="8" max="8" width="31.26953125" style="52" hidden="1" customWidth="1"/>
    <col min="9" max="9" width="6" style="52" hidden="1" customWidth="1"/>
    <col min="10" max="16384" width="8.7265625" style="52" hidden="1"/>
  </cols>
  <sheetData>
    <row r="1" spans="1:7" ht="15" customHeight="1" x14ac:dyDescent="0.35"/>
    <row r="2" spans="1:7" ht="15" customHeight="1" x14ac:dyDescent="0.35">
      <c r="B2" s="152" t="s">
        <v>182</v>
      </c>
      <c r="C2" s="152"/>
      <c r="D2" s="152"/>
      <c r="E2" s="57"/>
    </row>
    <row r="3" spans="1:7" ht="15" customHeight="1" x14ac:dyDescent="0.35">
      <c r="B3" s="58" t="s">
        <v>180</v>
      </c>
      <c r="D3" s="57"/>
      <c r="E3" s="57"/>
    </row>
    <row r="4" spans="1:7" ht="15" customHeight="1" x14ac:dyDescent="0.35">
      <c r="C4" s="59"/>
      <c r="D4" s="59"/>
      <c r="E4" s="57"/>
    </row>
    <row r="5" spans="1:7" ht="15" customHeight="1" x14ac:dyDescent="0.35">
      <c r="A5" s="36" t="s">
        <v>162</v>
      </c>
      <c r="B5" s="148" t="s">
        <v>181</v>
      </c>
      <c r="C5" s="148"/>
      <c r="D5" s="148"/>
    </row>
    <row r="6" spans="1:7" ht="15" customHeight="1" x14ac:dyDescent="0.35">
      <c r="B6" s="158" t="s">
        <v>121</v>
      </c>
      <c r="C6" s="158"/>
      <c r="D6" s="51"/>
    </row>
    <row r="7" spans="1:7" ht="15" customHeight="1" x14ac:dyDescent="0.35">
      <c r="D7" s="53"/>
    </row>
    <row r="8" spans="1:7" ht="15" customHeight="1" x14ac:dyDescent="0.35">
      <c r="A8" s="36" t="s">
        <v>163</v>
      </c>
      <c r="B8" s="54" t="s">
        <v>161</v>
      </c>
      <c r="C8" s="55" t="s">
        <v>0</v>
      </c>
      <c r="D8" s="56"/>
    </row>
    <row r="9" spans="1:7" ht="15" customHeight="1" x14ac:dyDescent="0.35">
      <c r="D9" s="53"/>
    </row>
    <row r="10" spans="1:7" ht="15" customHeight="1" x14ac:dyDescent="0.35">
      <c r="A10" s="36" t="s">
        <v>164</v>
      </c>
      <c r="B10" s="156" t="s">
        <v>152</v>
      </c>
      <c r="C10" s="157"/>
      <c r="D10" s="56"/>
      <c r="F10" s="60"/>
      <c r="G10" s="60"/>
    </row>
    <row r="11" spans="1:7" ht="15" customHeight="1" x14ac:dyDescent="0.35">
      <c r="B11" s="54" t="s">
        <v>153</v>
      </c>
      <c r="C11" s="61" t="str">
        <f>VLOOKUP(B6,'GLEC &gt;&gt; EEOI IMO Tabel'!AC4:AH16,2,FALSE)</f>
        <v xml:space="preserve">- </v>
      </c>
      <c r="D11" s="53"/>
    </row>
    <row r="12" spans="1:7" ht="15" customHeight="1" x14ac:dyDescent="0.35">
      <c r="B12" s="54" t="s">
        <v>154</v>
      </c>
      <c r="C12" s="61" t="str">
        <f>VLOOKUP(B6,'GLEC &gt;&gt; EEOI IMO Tabel'!AC4:AI16,3,FALSE)</f>
        <v xml:space="preserve">- </v>
      </c>
      <c r="D12" s="56"/>
    </row>
    <row r="13" spans="1:7" ht="15" customHeight="1" x14ac:dyDescent="0.35">
      <c r="B13" s="54" t="s">
        <v>155</v>
      </c>
      <c r="C13" s="61" t="str">
        <f>VLOOKUP(B6,'GLEC &gt;&gt; EEOI IMO Tabel'!AC4:AJ16,4,FALSE)</f>
        <v xml:space="preserve">- </v>
      </c>
      <c r="D13" s="53"/>
    </row>
    <row r="14" spans="1:7" ht="15" customHeight="1" x14ac:dyDescent="0.35">
      <c r="D14" s="53"/>
    </row>
    <row r="15" spans="1:7" ht="15" customHeight="1" x14ac:dyDescent="0.35">
      <c r="A15" s="36" t="s">
        <v>165</v>
      </c>
      <c r="B15" s="159" t="s">
        <v>202</v>
      </c>
      <c r="C15" s="159"/>
      <c r="D15" s="53"/>
    </row>
    <row r="16" spans="1:7" ht="15" customHeight="1" x14ac:dyDescent="0.35">
      <c r="B16" s="54" t="s">
        <v>198</v>
      </c>
      <c r="C16" s="95" t="s">
        <v>190</v>
      </c>
      <c r="D16" s="62"/>
    </row>
    <row r="17" spans="1:8" ht="15" customHeight="1" x14ac:dyDescent="0.35">
      <c r="B17" s="54" t="s">
        <v>199</v>
      </c>
      <c r="C17" s="97" t="str">
        <f>VLOOKUP(B6,'GLEC &gt;&gt; EEOI IMO Tabel'!AC4:AH16,6,FALSE)</f>
        <v xml:space="preserve">- </v>
      </c>
      <c r="D17" s="62"/>
      <c r="G17" s="91"/>
    </row>
    <row r="18" spans="1:8" s="93" customFormat="1" ht="15" customHeight="1" x14ac:dyDescent="0.35">
      <c r="A18" s="94"/>
      <c r="B18" s="56"/>
      <c r="C18" s="62"/>
      <c r="D18" s="62"/>
      <c r="E18" s="91"/>
      <c r="F18" s="91"/>
      <c r="G18" s="91"/>
      <c r="H18" s="91"/>
    </row>
    <row r="19" spans="1:8" s="93" customFormat="1" ht="15" customHeight="1" x14ac:dyDescent="0.35">
      <c r="A19" s="36" t="s">
        <v>196</v>
      </c>
      <c r="B19" s="151" t="s">
        <v>212</v>
      </c>
      <c r="C19" s="151"/>
      <c r="D19" s="62"/>
      <c r="E19" s="99"/>
      <c r="F19" s="99"/>
      <c r="G19" s="99"/>
      <c r="H19" s="99"/>
    </row>
    <row r="20" spans="1:8" ht="15" customHeight="1" x14ac:dyDescent="0.35">
      <c r="A20" s="52"/>
      <c r="B20" s="100" t="s">
        <v>201</v>
      </c>
      <c r="C20" s="101">
        <v>28.3</v>
      </c>
      <c r="G20" s="91"/>
    </row>
    <row r="21" spans="1:8" ht="15" customHeight="1" x14ac:dyDescent="0.35">
      <c r="B21" s="96"/>
      <c r="G21" s="92"/>
    </row>
    <row r="22" spans="1:8" ht="15" customHeight="1" x14ac:dyDescent="0.35"/>
    <row r="23" spans="1:8" ht="15" customHeight="1" x14ac:dyDescent="0.35">
      <c r="B23" s="57" t="s">
        <v>168</v>
      </c>
    </row>
    <row r="24" spans="1:8" ht="15" customHeight="1" x14ac:dyDescent="0.35"/>
    <row r="25" spans="1:8" ht="15" customHeight="1" x14ac:dyDescent="0.35">
      <c r="A25" s="36" t="s">
        <v>166</v>
      </c>
      <c r="B25" s="154" t="s">
        <v>193</v>
      </c>
      <c r="C25" s="154"/>
      <c r="D25" s="155"/>
    </row>
    <row r="26" spans="1:8" ht="15" customHeight="1" x14ac:dyDescent="0.35">
      <c r="B26" s="160" t="s">
        <v>169</v>
      </c>
      <c r="C26" s="161"/>
      <c r="D26" s="53"/>
    </row>
    <row r="27" spans="1:8" ht="15" customHeight="1" x14ac:dyDescent="0.35">
      <c r="A27" s="36">
        <v>1</v>
      </c>
      <c r="B27" s="162" t="s">
        <v>121</v>
      </c>
      <c r="C27" s="163"/>
      <c r="D27" s="60"/>
    </row>
    <row r="28" spans="1:8" ht="15" customHeight="1" x14ac:dyDescent="0.35">
      <c r="A28" s="36">
        <v>2</v>
      </c>
      <c r="B28" s="162" t="s">
        <v>121</v>
      </c>
      <c r="C28" s="163"/>
      <c r="D28" s="60"/>
    </row>
    <row r="29" spans="1:8" ht="15" customHeight="1" x14ac:dyDescent="0.35">
      <c r="A29" s="36">
        <v>3</v>
      </c>
      <c r="B29" s="162" t="s">
        <v>121</v>
      </c>
      <c r="C29" s="163"/>
      <c r="D29" s="60"/>
    </row>
    <row r="30" spans="1:8" ht="15" customHeight="1" x14ac:dyDescent="0.35">
      <c r="A30" s="36">
        <v>4</v>
      </c>
      <c r="B30" s="162" t="s">
        <v>121</v>
      </c>
      <c r="C30" s="163"/>
      <c r="D30" s="60"/>
    </row>
    <row r="31" spans="1:8" ht="15" customHeight="1" x14ac:dyDescent="0.35">
      <c r="A31" s="36">
        <v>5</v>
      </c>
      <c r="B31" s="162" t="s">
        <v>121</v>
      </c>
      <c r="C31" s="163"/>
      <c r="D31" s="60"/>
      <c r="G31" s="67"/>
    </row>
    <row r="32" spans="1:8" ht="15" customHeight="1" x14ac:dyDescent="0.35">
      <c r="A32" s="36">
        <v>6</v>
      </c>
      <c r="B32" s="162" t="s">
        <v>121</v>
      </c>
      <c r="C32" s="163"/>
      <c r="D32" s="60"/>
    </row>
    <row r="33" spans="1:7" ht="15" customHeight="1" x14ac:dyDescent="0.35"/>
    <row r="34" spans="1:7" ht="30" customHeight="1" x14ac:dyDescent="0.35">
      <c r="A34" s="36" t="s">
        <v>167</v>
      </c>
      <c r="B34" s="153" t="s">
        <v>203</v>
      </c>
      <c r="C34" s="153"/>
      <c r="D34" s="148"/>
    </row>
    <row r="35" spans="1:7" ht="15" customHeight="1" x14ac:dyDescent="0.35">
      <c r="B35" s="150" t="s">
        <v>152</v>
      </c>
      <c r="C35" s="150"/>
      <c r="D35" s="53"/>
    </row>
    <row r="36" spans="1:7" ht="15" customHeight="1" x14ac:dyDescent="0.35">
      <c r="B36" s="63" t="s">
        <v>153</v>
      </c>
      <c r="C36" s="64">
        <v>0</v>
      </c>
      <c r="D36" s="53"/>
    </row>
    <row r="37" spans="1:7" ht="15" customHeight="1" x14ac:dyDescent="0.35">
      <c r="B37" s="63" t="s">
        <v>154</v>
      </c>
      <c r="C37" s="65">
        <v>0</v>
      </c>
      <c r="D37" s="66"/>
    </row>
    <row r="38" spans="1:7" ht="15" customHeight="1" x14ac:dyDescent="0.35">
      <c r="B38" s="63" t="s">
        <v>155</v>
      </c>
      <c r="C38" s="64">
        <v>0</v>
      </c>
      <c r="D38" s="53"/>
    </row>
    <row r="39" spans="1:7" ht="15" customHeight="1" x14ac:dyDescent="0.35"/>
    <row r="40" spans="1:7" ht="30" customHeight="1" x14ac:dyDescent="0.35">
      <c r="A40" s="36" t="s">
        <v>195</v>
      </c>
      <c r="B40" s="149" t="s">
        <v>197</v>
      </c>
      <c r="C40" s="149"/>
      <c r="D40" s="149"/>
    </row>
    <row r="41" spans="1:7" ht="15" customHeight="1" x14ac:dyDescent="0.35">
      <c r="B41" s="70" t="s">
        <v>158</v>
      </c>
    </row>
    <row r="42" spans="1:7" ht="15" customHeight="1" x14ac:dyDescent="0.35"/>
    <row r="43" spans="1:7" ht="90.65" customHeight="1" x14ac:dyDescent="0.35">
      <c r="B43" s="147" t="str">
        <f>VLOOKUP($B$41,'Bevestiging '!$C$2:$E$4,2,FALSE)</f>
        <v xml:space="preserve"> -</v>
      </c>
      <c r="C43" s="147"/>
      <c r="D43" s="147"/>
      <c r="G43" s="71"/>
    </row>
    <row r="44" spans="1:7" ht="15" customHeight="1" x14ac:dyDescent="0.35">
      <c r="G44" s="71"/>
    </row>
    <row r="45" spans="1:7" ht="15" customHeight="1" x14ac:dyDescent="0.35"/>
  </sheetData>
  <sheetProtection algorithmName="SHA-512" hashValue="Ii9orQ62xAMRgLKjM6OQ8cSUiAiD47b6jeMgk0Kw0cnSB1lumfBq7+xjNF7K7zXG+JeNPXfm/UpFpRbDg6XbqQ==" saltValue="OIIZnabSsXgyrN3MPqOJ5Q==" spinCount="100000" sheet="1" selectLockedCells="1"/>
  <mergeCells count="18">
    <mergeCell ref="B2:D2"/>
    <mergeCell ref="B34:D34"/>
    <mergeCell ref="B25:D25"/>
    <mergeCell ref="B10:C10"/>
    <mergeCell ref="B6:C6"/>
    <mergeCell ref="B15:C15"/>
    <mergeCell ref="B26:C26"/>
    <mergeCell ref="B27:C27"/>
    <mergeCell ref="B28:C28"/>
    <mergeCell ref="B29:C29"/>
    <mergeCell ref="B30:C30"/>
    <mergeCell ref="B32:C32"/>
    <mergeCell ref="B31:C31"/>
    <mergeCell ref="B43:D43"/>
    <mergeCell ref="B5:D5"/>
    <mergeCell ref="B40:D40"/>
    <mergeCell ref="B35:C35"/>
    <mergeCell ref="B19:C19"/>
  </mergeCells>
  <hyperlinks>
    <hyperlink ref="B3" r:id="rId1" xr:uid="{E23008CA-2B02-4607-8E74-67DAC12A1443}"/>
    <hyperlink ref="B19" r:id="rId2" display="Referentiewaarde van CO2-emissie (56,6 g/tkm)" xr:uid="{3AE4F3AB-6E34-4E37-8D9E-E40A1F7E48CF}"/>
  </hyperlinks>
  <pageMargins left="0.7" right="0.7" top="0.75" bottom="0.75" header="0.3" footer="0.3"/>
  <pageSetup paperSize="9" scale="92" orientation="portrait" r:id="rId3"/>
  <extLst>
    <ext xmlns:x14="http://schemas.microsoft.com/office/spreadsheetml/2009/9/main" uri="{CCE6A557-97BC-4b89-ADB6-D9C93CAAB3DF}">
      <x14:dataValidations xmlns:xm="http://schemas.microsoft.com/office/excel/2006/main" count="3">
        <x14:dataValidation type="list" allowBlank="1" showInputMessage="1" showErrorMessage="1" xr:uid="{5E8EA156-736E-4735-856C-57058A63F81A}">
          <x14:formula1>
            <xm:f>'GLEC &gt;&gt; EEOI IMO Tabel'!$AC$4:$AC$16</xm:f>
          </x14:formula1>
          <xm:sqref>B6</xm:sqref>
        </x14:dataValidation>
        <x14:dataValidation type="list" allowBlank="1" showInputMessage="1" showErrorMessage="1" xr:uid="{5C141EE8-371C-4ECF-840F-B0C38365FE16}">
          <x14:formula1>
            <xm:f>'Bevestiging '!$C$2:$C$4</xm:f>
          </x14:formula1>
          <xm:sqref>B41</xm:sqref>
        </x14:dataValidation>
        <x14:dataValidation type="list" allowBlank="1" showInputMessage="1" showErrorMessage="1" xr:uid="{C76077FD-D3B2-4287-B93E-A8F25EA671D9}">
          <x14:formula1>
            <xm:f>Brandstof!$C$6:$C$12</xm:f>
          </x14:formula1>
          <xm:sqref>B27:C32</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3B0D0C9C14ED1478EDEBB3E133A873F" ma:contentTypeVersion="12" ma:contentTypeDescription="Een nieuw document maken." ma:contentTypeScope="" ma:versionID="35ac63619b37e78cc56a1dce3f516844">
  <xsd:schema xmlns:xsd="http://www.w3.org/2001/XMLSchema" xmlns:xs="http://www.w3.org/2001/XMLSchema" xmlns:p="http://schemas.microsoft.com/office/2006/metadata/properties" xmlns:ns3="f8b59850-cbc4-4af2-8447-b0d87dfa3287" xmlns:ns4="5e6c0e04-17ee-4d60-8662-dd1307e8d340" targetNamespace="http://schemas.microsoft.com/office/2006/metadata/properties" ma:root="true" ma:fieldsID="c202ba9c55f9f1bad09f3d5337f556bd" ns3:_="" ns4:_="">
    <xsd:import namespace="f8b59850-cbc4-4af2-8447-b0d87dfa3287"/>
    <xsd:import namespace="5e6c0e04-17ee-4d60-8662-dd1307e8d340"/>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_activity" minOccurs="0"/>
                <xsd:element ref="ns4:MediaServiceObjectDetectorVersions" minOccurs="0"/>
                <xsd:element ref="ns4: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8b59850-cbc4-4af2-8447-b0d87dfa3287" elementFormDefault="qualified">
    <xsd:import namespace="http://schemas.microsoft.com/office/2006/documentManagement/types"/>
    <xsd:import namespace="http://schemas.microsoft.com/office/infopath/2007/PartnerControls"/>
    <xsd:element name="SharedWithUsers" ma:index="8"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Gedeeld met details" ma:internalName="SharedWithDetails" ma:readOnly="true">
      <xsd:simpleType>
        <xsd:restriction base="dms:Note">
          <xsd:maxLength value="255"/>
        </xsd:restriction>
      </xsd:simpleType>
    </xsd:element>
    <xsd:element name="SharingHintHash" ma:index="10" nillable="true" ma:displayName="Hint-hash dele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e6c0e04-17ee-4d60-8662-dd1307e8d340"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_activity" ma:index="17" nillable="true" ma:displayName="_activity" ma:hidden="true" ma:internalName="_activity">
      <xsd:simpleType>
        <xsd:restriction base="dms:Note"/>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element name="MediaServiceSearchProperties" ma:index="19"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activity xmlns="5e6c0e04-17ee-4d60-8662-dd1307e8d340" xsi:nil="true"/>
  </documentManagement>
</p:properties>
</file>

<file path=customXml/itemProps1.xml><?xml version="1.0" encoding="utf-8"?>
<ds:datastoreItem xmlns:ds="http://schemas.openxmlformats.org/officeDocument/2006/customXml" ds:itemID="{FD2535EC-C5E4-45F3-9F20-06830457CBD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8b59850-cbc4-4af2-8447-b0d87dfa3287"/>
    <ds:schemaRef ds:uri="5e6c0e04-17ee-4d60-8662-dd1307e8d34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2E6C364-284A-4549-AE06-EFA86635B2DA}">
  <ds:schemaRefs>
    <ds:schemaRef ds:uri="http://schemas.microsoft.com/sharepoint/v3/contenttype/forms"/>
  </ds:schemaRefs>
</ds:datastoreItem>
</file>

<file path=customXml/itemProps3.xml><?xml version="1.0" encoding="utf-8"?>
<ds:datastoreItem xmlns:ds="http://schemas.openxmlformats.org/officeDocument/2006/customXml" ds:itemID="{6C6AEA01-74B6-494A-96C6-8F8ED2296A27}">
  <ds:schemaRefs>
    <ds:schemaRef ds:uri="http://purl.org/dc/elements/1.1/"/>
    <ds:schemaRef ds:uri="http://schemas.microsoft.com/office/2006/documentManagement/types"/>
    <ds:schemaRef ds:uri="5e6c0e04-17ee-4d60-8662-dd1307e8d340"/>
    <ds:schemaRef ds:uri="http://purl.org/dc/terms/"/>
    <ds:schemaRef ds:uri="http://schemas.openxmlformats.org/package/2006/metadata/core-properties"/>
    <ds:schemaRef ds:uri="http://purl.org/dc/dcmitype/"/>
    <ds:schemaRef ds:uri="http://schemas.microsoft.com/office/infopath/2007/PartnerControls"/>
    <ds:schemaRef ds:uri="f8b59850-cbc4-4af2-8447-b0d87dfa3287"/>
    <ds:schemaRef ds:uri="http://schemas.microsoft.com/office/2006/metadata/properties"/>
    <ds:schemaRef ds:uri="http://www.w3.org/XML/1998/namespace"/>
  </ds:schemaRefs>
</ds:datastoreItem>
</file>

<file path=docMetadata/LabelInfo.xml><?xml version="1.0" encoding="utf-8"?>
<clbl:labelList xmlns:clbl="http://schemas.microsoft.com/office/2020/mipLabelMetadata">
  <clbl:label id="{4bde8109-f994-4a60-a1d3-5c95e2ff3620}" enabled="1" method="Privileged" siteId="{1321633e-f6b9-44e2-a44f-59b9d264ecb7}" contentBits="0"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6</vt:i4>
      </vt:variant>
      <vt:variant>
        <vt:lpstr>Benoemde bereiken</vt:lpstr>
      </vt:variant>
      <vt:variant>
        <vt:i4>1</vt:i4>
      </vt:variant>
    </vt:vector>
  </HeadingPairs>
  <TitlesOfParts>
    <vt:vector size="7" baseType="lpstr">
      <vt:lpstr>Brandstof</vt:lpstr>
      <vt:lpstr>Bevestiging </vt:lpstr>
      <vt:lpstr>GLEC &gt;&gt; EEOI IMO Tabel</vt:lpstr>
      <vt:lpstr>Blad1</vt:lpstr>
      <vt:lpstr>Inleiding</vt:lpstr>
      <vt:lpstr>Emissieprestatie</vt:lpstr>
      <vt:lpstr>Inleiding!Afdrukbereik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GLEC-handleiding</dc:title>
  <dc:creator>Rijksdienst voor Ondernemend Nederland</dc:creator>
  <cp:lastModifiedBy>Rijksdienst voor Ondernemend Nederland</cp:lastModifiedBy>
  <cp:lastPrinted>2024-06-16T08:36:37Z</cp:lastPrinted>
  <dcterms:created xsi:type="dcterms:W3CDTF">2024-03-26T07:54:39Z</dcterms:created>
  <dcterms:modified xsi:type="dcterms:W3CDTF">2024-06-20T08:15:47Z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0x010100D3B0D0C9C14ED1478EDEBB3E133A873F</vt:lpwstr>
  </property>
</Properties>
</file>