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lnv.intern\grp\DR\Contentmanagement\Opdrachten 2024\Opmaak PDF\GLEC\"/>
    </mc:Choice>
  </mc:AlternateContent>
  <xr:revisionPtr revIDLastSave="0" documentId="8_{1C325678-F104-40E2-A81B-C0D2BAB40E51}" xr6:coauthVersionLast="47" xr6:coauthVersionMax="47" xr10:uidLastSave="{00000000-0000-0000-0000-000000000000}"/>
  <bookViews>
    <workbookView xWindow="-110" yWindow="-110" windowWidth="19420" windowHeight="10420" firstSheet="4" activeTab="4" xr2:uid="{67D53E64-9E9F-4F1A-A812-AA552A2F8E2B}"/>
  </bookViews>
  <sheets>
    <sheet name="Brandstof" sheetId="6" state="hidden" r:id="rId1"/>
    <sheet name="Bevestiging " sheetId="5" state="hidden" r:id="rId2"/>
    <sheet name="GLEC &gt;&gt; EEOI IMO Tabel" sheetId="2" state="hidden" r:id="rId3"/>
    <sheet name="Blad1" sheetId="7" state="hidden" r:id="rId4"/>
    <sheet name="Inleiding" sheetId="3" r:id="rId5"/>
    <sheet name="Emissieprestatie" sheetId="4" r:id="rId6"/>
  </sheets>
  <definedNames>
    <definedName name="_xlnm.Print_Area" localSheetId="4">Inleiding!$A$1:$A$10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4" l="1"/>
  <c r="E25" i="2"/>
  <c r="AG25" i="2"/>
  <c r="C17" i="4"/>
  <c r="C13" i="4"/>
  <c r="C12" i="4"/>
  <c r="C11" i="4"/>
  <c r="W24" i="2"/>
  <c r="Q24" i="2"/>
  <c r="R24" i="2"/>
  <c r="S24" i="2"/>
  <c r="T24" i="2"/>
  <c r="U24" i="2"/>
  <c r="V24" i="2"/>
  <c r="X24" i="2"/>
  <c r="Y24" i="2"/>
  <c r="P24" i="2"/>
  <c r="D24" i="2"/>
  <c r="T25" i="2" l="1"/>
  <c r="E24" i="2"/>
  <c r="F24" i="2"/>
  <c r="G24" i="2"/>
  <c r="H24" i="2"/>
  <c r="I24" i="2"/>
  <c r="J24" i="2"/>
  <c r="K24" i="2"/>
  <c r="L24" i="2"/>
  <c r="M24" i="2"/>
  <c r="N24" i="2"/>
  <c r="O24" i="2"/>
</calcChain>
</file>

<file path=xl/sharedStrings.xml><?xml version="1.0" encoding="utf-8"?>
<sst xmlns="http://schemas.openxmlformats.org/spreadsheetml/2006/main" count="334" uniqueCount="214">
  <si>
    <t>Diesel</t>
  </si>
  <si>
    <t>Coupled convoys</t>
  </si>
  <si>
    <t>INFORMATION ON REPRESENTATIVE VESSELS</t>
  </si>
  <si>
    <t>Motor vessels 87 - 109 m</t>
  </si>
  <si>
    <t>Pushed convoy</t>
  </si>
  <si>
    <t>GEOGRAPHIC Region</t>
  </si>
  <si>
    <t>Western Europe</t>
  </si>
  <si>
    <t>ARA + Rhine</t>
  </si>
  <si>
    <t>Danube</t>
  </si>
  <si>
    <t>CONFIGURATION</t>
  </si>
  <si>
    <t>In case of convoy no. barges</t>
  </si>
  <si>
    <t>MVS ba rge</t>
  </si>
  <si>
    <t>Pusher + 2. barges</t>
  </si>
  <si>
    <t>Pusher + 4/5 barges</t>
  </si>
  <si>
    <t>Pusher + 6 barges</t>
  </si>
  <si>
    <t>Length [m]</t>
  </si>
  <si>
    <t>55-60</t>
  </si>
  <si>
    <t>67-73</t>
  </si>
  <si>
    <t>85-86</t>
  </si>
  <si>
    <t>134-135</t>
  </si>
  <si>
    <t>163-185</t>
  </si>
  <si>
    <t>DIMENSIONS</t>
  </si>
  <si>
    <t>Width [m]</t>
  </si>
  <si>
    <t>5.07</t>
  </si>
  <si>
    <t>6,7-7,3</t>
  </si>
  <si>
    <t>7,25-9</t>
  </si>
  <si>
    <t>8,2-9,5</t>
  </si>
  <si>
    <t>8,2-10</t>
  </si>
  <si>
    <t>9,5-11,45</t>
  </si>
  <si>
    <t>11,45-12,8</t>
  </si>
  <si>
    <t>16.8</t>
  </si>
  <si>
    <t>Draught [m]</t>
  </si>
  <si>
    <t>2.5</t>
  </si>
  <si>
    <t>2,4-2,6</t>
  </si>
  <si>
    <t>2,5-3,0</t>
  </si>
  <si>
    <t>2,7-3 6</t>
  </si>
  <si>
    <t>3,2-3,5</t>
  </si>
  <si>
    <t>3,2-3,7</t>
  </si>
  <si>
    <t>3,5-4,2</t>
  </si>
  <si>
    <t>3,2-3,6</t>
  </si>
  <si>
    <t>CARGO TYPE</t>
  </si>
  <si>
    <t>Dry bulk</t>
  </si>
  <si>
    <t>Dry Bulk</t>
  </si>
  <si>
    <t>LOAD CAPACITY OF VESSEL</t>
  </si>
  <si>
    <t>(tons or TEU) (average in case of multiple vessels)</t>
  </si>
  <si>
    <t>FUEL TYPE</t>
  </si>
  <si>
    <t>Diesel / LNG / Biofuel(specify)</t>
  </si>
  <si>
    <t>9 vessels; 2114 trips</t>
  </si>
  <si>
    <t>7 vessels; 435 trips</t>
  </si>
  <si>
    <t>16 vessels; 1.288 trips</t>
  </si>
  <si>
    <t>8 vessels; 511 trips</t>
  </si>
  <si>
    <t>5 vessels; 283 trips</t>
  </si>
  <si>
    <t>2 vessels, 106 trips</t>
  </si>
  <si>
    <t>10 vessels; 1031 trips</t>
  </si>
  <si>
    <t>5 vessels; 340 trips</t>
  </si>
  <si>
    <t>1 vessel; 77 trips</t>
  </si>
  <si>
    <t>10 vessel; 563 trips</t>
  </si>
  <si>
    <t>For which period or year is the information provided?</t>
  </si>
  <si>
    <t>2011-2015</t>
  </si>
  <si>
    <t>2010-2015</t>
  </si>
  <si>
    <t>2010 - 2015</t>
  </si>
  <si>
    <t>2014-2015</t>
  </si>
  <si>
    <t>Average payload incl. empty km</t>
  </si>
  <si>
    <t>% of load capacity or in tons</t>
  </si>
  <si>
    <t>Average</t>
  </si>
  <si>
    <t>Fuel consumption</t>
  </si>
  <si>
    <t>Total liter per year or per trip</t>
  </si>
  <si>
    <t>Well-to-propeller CO2e-emissions factor GASOIL [g/l]</t>
  </si>
  <si>
    <t>Well-to-Propeller - CO2e-emission factor LNG LNG [g/kg]</t>
  </si>
  <si>
    <t>Ton/TEU-Factor</t>
  </si>
  <si>
    <t>[ton]</t>
  </si>
  <si>
    <t>Average fuel consumption</t>
  </si>
  <si>
    <t>[l/km]</t>
  </si>
  <si>
    <t>Average GHG-emission performance</t>
  </si>
  <si>
    <t>GHG (g/tkm)</t>
  </si>
  <si>
    <t>Weighted average</t>
  </si>
  <si>
    <t>H2020 - PROMINENT</t>
  </si>
  <si>
    <t>country/river/basin</t>
  </si>
  <si>
    <t>DESCRIPTION OF ROUNDTRIP (S) or YEAR-ROUND operation</t>
  </si>
  <si>
    <t>e.g. rounddtrip Rotterdam-Basel or Rhine/Danube</t>
  </si>
  <si>
    <t>Total distance covered [km]</t>
  </si>
  <si>
    <t>10,5 - 11,1</t>
  </si>
  <si>
    <t>11/11,45-22,9</t>
  </si>
  <si>
    <t>Source:</t>
  </si>
  <si>
    <t>EEOI waarden GHG (g/tkm)*</t>
  </si>
  <si>
    <t>Tabel met voorbeeld scheepstypen. BRON: GLEC***</t>
  </si>
  <si>
    <t>P.OOMS / KONINKLIJKEBLN-SCHUTTEVAER(2016)</t>
  </si>
  <si>
    <t>***: deze tabel is, behalve de onderste rij, overgenomen uit https://smart-freight-centre-media.s3.amazonaws.com/documents/GLEC-report-on-GHG-Emission-Factors-for-Inland-Waterways-Transport-SFC2018.pdf - ANNEX II</t>
  </si>
  <si>
    <t>*: Bovenstaande tabel gebruikt een hogere emissiefactor per kg brandstof dan de IMO bij de EEOI berekeningen, gezien EEOI in de AGVV wordt aangemerkt als de manier om uitstoot te berekenen is een correctie uitgevoerd.
Het GLEC rapport gaat uit van 3240 g CO2/liter diesel (https://smart-freight-centre-media.s3.amazonaws.com/documents/GLEC-report-on-GHG-Emission-Factors-for-Inland-Waterways-Transport-SFC2018.pdf - p9).
IMO gaat bij EEOI uit van 3206 g CO2/kg diesel (https://www.imorules.com/GUID-EF0096C9-A807-4C9C-A5EF-1B0DDE4C01A3.html)
De conversiefactor liter/kilo is bij diesel: 0,84 kg/liter diesel (https://www.co2emissiefactoren.nl/lijst-emissiefactoren/)
GLEC-waarde 3240 g CO2/liter delen door 0,84 levert 3857,14 gCO2/kilo diesel op.
De GLEC-waarde in kilo's is dus 16,88% hoger dan de IMO waarde.
Het verschil komt hoofdzakelijk doordat GLEC Well-to-Wake emissies berekent terwijl de IMO dit Tank-to-Wake doet.</t>
  </si>
  <si>
    <t>Container vessels coupled convoy</t>
  </si>
  <si>
    <t>ARA</t>
  </si>
  <si>
    <t>Rhine/Main</t>
  </si>
  <si>
    <t>Rhine</t>
  </si>
  <si>
    <t>MVS + 1 Barge</t>
  </si>
  <si>
    <t>11.4</t>
  </si>
  <si>
    <t>14.2</t>
  </si>
  <si>
    <t>3.7</t>
  </si>
  <si>
    <t>3.25</t>
  </si>
  <si>
    <t>3.3</t>
  </si>
  <si>
    <t>3.8</t>
  </si>
  <si>
    <t>4.01</t>
  </si>
  <si>
    <t>3.9</t>
  </si>
  <si>
    <t>Tanker</t>
  </si>
  <si>
    <t>Containers</t>
  </si>
  <si>
    <t>Conta</t>
  </si>
  <si>
    <t>3200 (188 TEU)</t>
  </si>
  <si>
    <t>5200 (421 Teu)</t>
  </si>
  <si>
    <t>5558 (416 Teu)</t>
  </si>
  <si>
    <t>1 vessel, 11 trips</t>
  </si>
  <si>
    <t>1 vessel,92 trips</t>
  </si>
  <si>
    <t>Antwerp - Rotterdam</t>
  </si>
  <si>
    <t>Rotterdam - Frankfurt</t>
  </si>
  <si>
    <t>Rotterdam - Mannheim</t>
  </si>
  <si>
    <t>Rotterdam - Cologne</t>
  </si>
  <si>
    <t>Antwerp - Mainz</t>
  </si>
  <si>
    <t>Antwerpen - Karlsruhe</t>
  </si>
  <si>
    <t>Rotterdam - Karlsruhe</t>
  </si>
  <si>
    <t>5480 loaded km</t>
  </si>
  <si>
    <t>+/- 65 %</t>
  </si>
  <si>
    <t>Contargo &amp; H2020 - PROMINENT</t>
  </si>
  <si>
    <t>Contargo</t>
  </si>
  <si>
    <t xml:space="preserve">- </t>
  </si>
  <si>
    <t>39,0 - 80,0</t>
  </si>
  <si>
    <t>5,07 - 9,5</t>
  </si>
  <si>
    <t>2,4 - 3,0</t>
  </si>
  <si>
    <t>22,61 - 25,93</t>
  </si>
  <si>
    <t>85 - 86</t>
  </si>
  <si>
    <t>8,2 - 10</t>
  </si>
  <si>
    <t>2,7 - 3 6</t>
  </si>
  <si>
    <t>3,2 - 3,5</t>
  </si>
  <si>
    <t>9,5 - 11,45</t>
  </si>
  <si>
    <t>3,2 - 3,7</t>
  </si>
  <si>
    <t>134 - 135</t>
  </si>
  <si>
    <t>11,45 - 16,8</t>
  </si>
  <si>
    <t>3,5 - 4,2</t>
  </si>
  <si>
    <t>13,55 - 16,13</t>
  </si>
  <si>
    <t>163 - 185</t>
  </si>
  <si>
    <t>11,0 - 22,9</t>
  </si>
  <si>
    <t>nvt</t>
  </si>
  <si>
    <t>6,15 - 14,38</t>
  </si>
  <si>
    <t xml:space="preserve">Motor vessels 110 m </t>
  </si>
  <si>
    <t>Motor vessels 135 m</t>
  </si>
  <si>
    <t>Dry bulk / Liquid bulk / Containers / RoRo / General cargo</t>
  </si>
  <si>
    <t>Motor vessels &lt; 80 m</t>
  </si>
  <si>
    <t>Motor vessels 85-86 m</t>
  </si>
  <si>
    <t>Motor vessels 110 m</t>
  </si>
  <si>
    <t>Tanker vessels 135 m</t>
  </si>
  <si>
    <t>Container vessels 110 m</t>
  </si>
  <si>
    <t>Container vessels 135 m</t>
  </si>
  <si>
    <t>Tanker vessels 110 m</t>
  </si>
  <si>
    <t>11,4 - 17,0</t>
  </si>
  <si>
    <t>3,25 - 4,01</t>
  </si>
  <si>
    <t>Afmetingen [m]</t>
  </si>
  <si>
    <t>Lengte</t>
  </si>
  <si>
    <t>Breedte</t>
  </si>
  <si>
    <t>Diepgang</t>
  </si>
  <si>
    <t>Nee</t>
  </si>
  <si>
    <t>Ja</t>
  </si>
  <si>
    <t xml:space="preserve"> - </t>
  </si>
  <si>
    <t xml:space="preserve"> -</t>
  </si>
  <si>
    <t>-</t>
  </si>
  <si>
    <t>Type brandstof</t>
  </si>
  <si>
    <t>1.1</t>
  </si>
  <si>
    <t>1.2</t>
  </si>
  <si>
    <t>1.3</t>
  </si>
  <si>
    <t>1.4</t>
  </si>
  <si>
    <t>2.1</t>
  </si>
  <si>
    <t>2.2</t>
  </si>
  <si>
    <t>Stap 2: Gegevens binnenvaartschip</t>
  </si>
  <si>
    <t>Type brandstof(fen)</t>
  </si>
  <si>
    <t>3,2 - 3,6</t>
  </si>
  <si>
    <t>27,2 - 31,2</t>
  </si>
  <si>
    <t>Length</t>
  </si>
  <si>
    <t>Width</t>
  </si>
  <si>
    <t>Draught</t>
  </si>
  <si>
    <t>Afmetingen</t>
  </si>
  <si>
    <t>Motor vessels 87-109 m</t>
  </si>
  <si>
    <t>16,3 - 19,4</t>
  </si>
  <si>
    <t>7,4 - 17,3</t>
  </si>
  <si>
    <t>10,9 - 24,1</t>
  </si>
  <si>
    <t>GLEC onderzoek</t>
  </si>
  <si>
    <t>Selecteer hieronder de categorie waar uw binnenvaartschip onder valt.</t>
  </si>
  <si>
    <t>Stap 1: Categorie binnenvaartschip (conform het GLEC onderzoek)</t>
  </si>
  <si>
    <t>Brandstof</t>
  </si>
  <si>
    <t>MGO</t>
  </si>
  <si>
    <t>IFO (RMG)</t>
  </si>
  <si>
    <t>HFO (RMK)</t>
  </si>
  <si>
    <t>Het GLEC-onderzoek kunt u hier inzien:</t>
  </si>
  <si>
    <t>GLEC-onderzoek</t>
  </si>
  <si>
    <t>9,06 - 20,03</t>
  </si>
  <si>
    <t xml:space="preserve"> </t>
  </si>
  <si>
    <t>HVO/FAME</t>
  </si>
  <si>
    <t>MDO (RMA, RMB, RMD, RME) volgens de EN590</t>
  </si>
  <si>
    <t xml:space="preserve">Geef hieronder het/de type brandstof(fen) van uw binnenvaartschip aan. </t>
  </si>
  <si>
    <t>Stuur als bijlage de algemene informatie van uw binnenvaartschip toe. De gegevens moeten minstens de volgende informatie over uw binnenvaartschip bevatten; naam schip, afmetingen (eventueel een tekening) en het type brandstof(fen).</t>
  </si>
  <si>
    <t>2.3</t>
  </si>
  <si>
    <t>1.5</t>
  </si>
  <si>
    <r>
      <t>Geef aan (Ja/Nee) of de afmetingen van uw binnenvaartschip gelijk zijn of binnen de marges vallen uit het GLEC-onderzoek (</t>
    </r>
    <r>
      <rPr>
        <b/>
        <sz val="9"/>
        <color theme="1"/>
        <rFont val="Arial"/>
        <family val="2"/>
      </rPr>
      <t>Stap 1</t>
    </r>
    <r>
      <rPr>
        <sz val="9"/>
        <color theme="1"/>
        <rFont val="Arial"/>
        <family val="2"/>
      </rPr>
      <t>).</t>
    </r>
  </si>
  <si>
    <t>GLEC-waarde GHG [g/tkm]</t>
  </si>
  <si>
    <t>EEOI-waarde GHG [g/tkm]</t>
  </si>
  <si>
    <t xml:space="preserve">De EEOI-waarde GHG g/tkm van uw binnenvaartschip ligt onder de referentiewaarde van 28,3 g/tkm. 
Let op: indien u onder de steekproefsgewijze controle valt, zal u dit door middel van het aanleveren van gegevens moeten kunnen aantonen. </t>
  </si>
  <si>
    <t>50% van de referentiewaarde [g/tkm]</t>
  </si>
  <si>
    <t>Emissieprestatie (gemiddelde CO2-emissie)</t>
  </si>
  <si>
    <t xml:space="preserve">Geef hieronder de afmetingen van uw binnenvaartschip aan conform het Certificaat van Onderzoek (CVO) / Meetbrief.  
</t>
  </si>
  <si>
    <r>
      <t xml:space="preserve">De EEOI-waarde (g/tkm) van uw binnenvaartschip ligt onder de referentiewaarde van 28,3 g/tkm. Uw binnenvaartschip voldoet aan de kwalificatie "schoon schip".
</t>
    </r>
    <r>
      <rPr>
        <b/>
        <sz val="11"/>
        <color theme="1"/>
        <rFont val="Aptos Narrow"/>
        <family val="2"/>
        <scheme val="minor"/>
      </rPr>
      <t>Let op</t>
    </r>
    <r>
      <rPr>
        <sz val="11"/>
        <color theme="1"/>
        <rFont val="Aptos Narrow"/>
        <family val="2"/>
        <scheme val="minor"/>
      </rPr>
      <t xml:space="preserve">: indien u onder de steekproefsgewijze controle valt, zal u dit door middel van het aanleveren van gegevens moeten kunnen aantonen. </t>
    </r>
  </si>
  <si>
    <t xml:space="preserve">De afmetingen van uw binnenvaartschip wijken af van het door u gekozen scheepstype. Houd er rekening mee dat de emissieprestatie van uw binnenvaartschip af kan wijken van het door u  gekozen scheepstype.  
Let op: indien u onder de steekproefsgewijze controle valt, zal u door middel van het aanleveren van gegevens de kwalificatie "schoon schip" moeten kunnen aantonen. </t>
  </si>
  <si>
    <t xml:space="preserve">Per scheepstype kunt u inzien wat de verwachte gemiddelde emissieprestatie (uitstootwaarde) voor een schip is. Gebaseerd op dit onderzoek verwachten wij dat elk scheepstype in het goederenvervoer aan de eisen uit de AGVV kan voldoen. </t>
  </si>
  <si>
    <r>
      <rPr>
        <b/>
        <sz val="9"/>
        <color theme="1"/>
        <rFont val="Arial"/>
        <family val="2"/>
      </rPr>
      <t>Stap 1</t>
    </r>
    <r>
      <rPr>
        <sz val="9"/>
        <color theme="1"/>
        <rFont val="Arial"/>
        <family val="2"/>
      </rPr>
      <t xml:space="preserve">: Onder welke categorie valt uw binnenvaartschip? 
Het GLEC-onderzoek biedt per type schip inzicht in de gemiddelde emissieprestaties. Mocht uw schip niet goed passen binnen de types waar u uit kan kiezen, kies dan de optie die het beste bij uw binnenvaartschip past. Deze cijfers zijn afkomstig uit het GLEC-onderzoek, met een correctiefactor om de EEOI-waarde te verkrijgen die volgens de AGVV gebruikt moeten worden. Om aan de kwalificatie van "schoon schip" te voldoen, moet de EEOI-waarde van de gemiddelnde emissieprestatie lager zijn dan de referentiewaarde (28,3 g/tkm). </t>
    </r>
  </si>
  <si>
    <r>
      <rPr>
        <b/>
        <sz val="9"/>
        <color rgb="FF000000"/>
        <rFont val="Arial"/>
        <family val="2"/>
      </rPr>
      <t>Stap 2</t>
    </r>
    <r>
      <rPr>
        <sz val="9"/>
        <color rgb="FF000000"/>
        <rFont val="Arial"/>
        <family val="2"/>
      </rPr>
      <t xml:space="preserve">: Gegevens van uw binnenvaartschip (brandstof en afmetingen)
Informatie over de brandstof(fen) en afmetingen van uw binnenvaartschip zijn nodig om een inschatting te maken van de gemiddelde emissieprestatie van uw binnenvaartschip. Weet u niet welke brandstof u in de toekomst gaat gebruiken? Vul dan diesel in. </t>
    </r>
  </si>
  <si>
    <t xml:space="preserve">Het GLEC-onderzoek biedt per type schip inzicht in de gemiddelde emissieprestaties. Omdat het GLEC-onderzoek méér grammen CO2 toerekent aan een liter diesel dan de manier van berekenen die in de AGVV verplicht is gesteld, is er gewerkt met een correctiefactor. </t>
  </si>
  <si>
    <t xml:space="preserve">Om u te helpen een inschatting te maken van de emissieprestatie van uw binnenvaartschip stellen wij dit excelbestand beschikbaar. Dit excelbestand is gebaseerd op wereldwijd onderzoek naar emissies van transportmodaliteiten, volgens het GLEC-onderzoek. </t>
  </si>
  <si>
    <t>GLEC-Handleiding</t>
  </si>
  <si>
    <t xml:space="preserve"> Referentiewaarde van CO2-emissie (56,6 g/tkm)</t>
  </si>
  <si>
    <r>
      <rPr>
        <b/>
        <sz val="9"/>
        <color theme="1"/>
        <rFont val="Arial"/>
        <family val="2"/>
      </rPr>
      <t>Emissieprestatie</t>
    </r>
    <r>
      <rPr>
        <sz val="9"/>
        <color theme="1"/>
        <rFont val="Arial"/>
        <family val="2"/>
      </rPr>
      <t xml:space="preserve">
In het tabblad "Emissieprestatie" bepaalt u in twee stappen wat de verwachte emissieprestatie van uw schip 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</si>
</sst>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Aptos Narrow"/>
      <family val="2"/>
      <scheme val="minor"/>
    </font>
    <font>
      <sz val="11"/>
      <color rgb="FFFF0000"/>
      <name val="Aptos Narrow"/>
      <family val="2"/>
      <scheme val="minor"/>
    </font>
    <font>
      <sz val="9"/>
      <color theme="1"/>
      <name val="Arial"/>
      <family val="2"/>
    </font>
    <font>
      <b/>
      <sz val="9"/>
      <color theme="1"/>
      <name val="Arial"/>
      <family val="2"/>
    </font>
    <font>
      <b/>
      <sz val="9"/>
      <color theme="1"/>
      <name val="Aptos Narrow"/>
      <family val="2"/>
      <scheme val="minor"/>
    </font>
    <font>
      <sz val="9"/>
      <color theme="1"/>
      <name val="Aptos Narrow"/>
      <family val="2"/>
      <scheme val="minor"/>
    </font>
    <font>
      <b/>
      <sz val="9"/>
      <name val="Aptos Narrow"/>
      <family val="2"/>
      <scheme val="minor"/>
    </font>
    <font>
      <sz val="9"/>
      <color rgb="FFFF0000"/>
      <name val="Aptos Narrow"/>
      <family val="2"/>
      <scheme val="minor"/>
    </font>
    <font>
      <b/>
      <sz val="9"/>
      <color rgb="FFFF0000"/>
      <name val="Aptos Narrow"/>
      <family val="2"/>
      <scheme val="minor"/>
    </font>
    <font>
      <sz val="9"/>
      <color theme="0"/>
      <name val="Arial"/>
      <family val="2"/>
    </font>
    <font>
      <b/>
      <sz val="9"/>
      <name val="Arial"/>
      <family val="2"/>
    </font>
    <font>
      <u/>
      <sz val="11"/>
      <color theme="10"/>
      <name val="Aptos Narrow"/>
      <family val="2"/>
      <scheme val="minor"/>
    </font>
    <font>
      <u/>
      <sz val="9"/>
      <color theme="10"/>
      <name val="Arial"/>
      <family val="2"/>
    </font>
    <font>
      <sz val="9"/>
      <color rgb="FF000000"/>
      <name val="Arial"/>
      <family val="2"/>
    </font>
    <font>
      <sz val="9"/>
      <name val="Arial"/>
      <family val="2"/>
    </font>
    <font>
      <b/>
      <sz val="9"/>
      <color rgb="FF000000"/>
      <name val="Arial"/>
      <family val="2"/>
    </font>
    <font>
      <b/>
      <sz val="11"/>
      <color theme="1"/>
      <name val="Aptos Narrow"/>
      <family val="2"/>
      <scheme val="minor"/>
    </font>
    <font>
      <sz val="9"/>
      <color theme="1"/>
      <name val="Verdana"/>
      <family val="2"/>
    </font>
    <font>
      <b/>
      <sz val="9"/>
      <color theme="0"/>
      <name val="Arial"/>
      <family val="2"/>
    </font>
    <font>
      <b/>
      <sz val="22"/>
      <color rgb="FF007BC7"/>
      <name val="RijksoverheidSansHeadingTT"/>
      <family val="2"/>
    </font>
  </fonts>
  <fills count="1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rgb="FF0070C0"/>
        <bgColor indexed="64"/>
      </patternFill>
    </fill>
    <fill>
      <patternFill patternType="solid">
        <fgColor rgb="FFFFC000"/>
        <bgColor indexed="64"/>
      </patternFill>
    </fill>
    <fill>
      <patternFill patternType="solid">
        <fgColor theme="3" tint="0.499984740745262"/>
        <bgColor indexed="64"/>
      </patternFill>
    </fill>
    <fill>
      <patternFill patternType="solid">
        <fgColor rgb="FF92D05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164">
    <xf numFmtId="0" fontId="0" fillId="0" borderId="0" xfId="0"/>
    <xf numFmtId="0" fontId="0" fillId="0" borderId="0" xfId="0" applyAlignment="1">
      <alignment horizontal="left" vertical="top"/>
    </xf>
    <xf numFmtId="0" fontId="0" fillId="2" borderId="0" xfId="0" applyFill="1"/>
    <xf numFmtId="0" fontId="0" fillId="0" borderId="11" xfId="0" applyBorder="1" applyAlignment="1"/>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5" fillId="0" borderId="0" xfId="0" applyFont="1" applyAlignment="1">
      <alignment horizontal="center" vertical="center"/>
    </xf>
    <xf numFmtId="0" fontId="5"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2" borderId="1" xfId="0" applyFont="1" applyFill="1" applyBorder="1" applyAlignment="1">
      <alignment horizontal="center" vertical="center"/>
    </xf>
    <xf numFmtId="9"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7" fillId="0" borderId="0" xfId="0" applyFont="1" applyAlignment="1">
      <alignment horizontal="center" vertical="center"/>
    </xf>
    <xf numFmtId="0" fontId="8" fillId="3"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2" borderId="1" xfId="0" applyFont="1" applyFill="1" applyBorder="1" applyAlignment="1">
      <alignment horizontal="center" vertical="center"/>
    </xf>
    <xf numFmtId="0" fontId="1" fillId="0" borderId="0" xfId="0" applyFont="1"/>
    <xf numFmtId="0" fontId="2" fillId="4" borderId="1" xfId="0" applyFont="1" applyFill="1" applyBorder="1" applyAlignment="1">
      <alignment horizontal="left" vertical="center"/>
    </xf>
    <xf numFmtId="0" fontId="0" fillId="4" borderId="0" xfId="0" applyFill="1" applyAlignment="1">
      <alignment horizontal="left" vertical="center"/>
    </xf>
    <xf numFmtId="0" fontId="0" fillId="4" borderId="0" xfId="0" applyFill="1" applyAlignment="1">
      <alignment horizontal="center" vertical="center"/>
    </xf>
    <xf numFmtId="49" fontId="2" fillId="4" borderId="1" xfId="0" applyNumberFormat="1" applyFont="1" applyFill="1" applyBorder="1" applyAlignment="1">
      <alignment horizontal="center" vertical="center"/>
    </xf>
    <xf numFmtId="0" fontId="0" fillId="2" borderId="0" xfId="0" applyFill="1" applyAlignment="1">
      <alignment horizontal="center"/>
    </xf>
    <xf numFmtId="9" fontId="7" fillId="2" borderId="1" xfId="0" applyNumberFormat="1" applyFont="1" applyFill="1" applyBorder="1" applyAlignment="1">
      <alignment horizontal="center" vertical="center"/>
    </xf>
    <xf numFmtId="0" fontId="1" fillId="0" borderId="0" xfId="0" applyFont="1" applyAlignment="1">
      <alignment horizontal="left" vertical="top"/>
    </xf>
    <xf numFmtId="0" fontId="2" fillId="4" borderId="0" xfId="0" applyFont="1" applyFill="1" applyAlignment="1">
      <alignment horizontal="left" vertical="center"/>
    </xf>
    <xf numFmtId="49" fontId="2" fillId="4" borderId="1" xfId="0" applyNumberFormat="1" applyFont="1" applyFill="1" applyBorder="1" applyAlignment="1">
      <alignment horizontal="left" vertical="center"/>
    </xf>
    <xf numFmtId="2" fontId="1" fillId="0" borderId="0" xfId="0" applyNumberFormat="1" applyFont="1"/>
    <xf numFmtId="49" fontId="2" fillId="4" borderId="12" xfId="0" applyNumberFormat="1"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center"/>
    </xf>
    <xf numFmtId="49" fontId="0" fillId="0" borderId="0" xfId="0" applyNumberFormat="1" applyAlignment="1">
      <alignment horizontal="center"/>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2" fillId="4" borderId="0" xfId="0" applyFont="1" applyFill="1" applyAlignment="1">
      <alignment horizontal="right" vertical="top"/>
    </xf>
    <xf numFmtId="0" fontId="5" fillId="0" borderId="1" xfId="0" applyFont="1" applyBorder="1" applyAlignment="1">
      <alignment horizontal="center" vertical="center"/>
    </xf>
    <xf numFmtId="0" fontId="5" fillId="8" borderId="1" xfId="0" applyFont="1" applyFill="1" applyBorder="1" applyAlignment="1">
      <alignment horizontal="center" vertical="center"/>
    </xf>
    <xf numFmtId="0" fontId="7" fillId="8" borderId="1" xfId="0" applyFont="1" applyFill="1" applyBorder="1" applyAlignment="1">
      <alignment horizontal="center" vertical="center"/>
    </xf>
    <xf numFmtId="0" fontId="0" fillId="8" borderId="0" xfId="0" applyFill="1"/>
    <xf numFmtId="0" fontId="0" fillId="8" borderId="0" xfId="0" applyFill="1" applyAlignment="1">
      <alignment horizontal="left" vertical="center"/>
    </xf>
    <xf numFmtId="0" fontId="0" fillId="8" borderId="0" xfId="0" applyFill="1" applyAlignment="1">
      <alignment horizontal="center" vertical="center"/>
    </xf>
    <xf numFmtId="0" fontId="0" fillId="8" borderId="0" xfId="0" applyFill="1" applyAlignment="1">
      <alignment horizontal="center"/>
    </xf>
    <xf numFmtId="164" fontId="0" fillId="4" borderId="0" xfId="0" applyNumberFormat="1" applyFill="1" applyAlignment="1">
      <alignment horizontal="center" vertical="center"/>
    </xf>
    <xf numFmtId="164" fontId="3" fillId="4" borderId="1" xfId="0" applyNumberFormat="1" applyFont="1" applyFill="1" applyBorder="1" applyAlignment="1">
      <alignment vertical="center"/>
    </xf>
    <xf numFmtId="164" fontId="3" fillId="4" borderId="1"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xf>
    <xf numFmtId="164" fontId="0" fillId="8" borderId="0" xfId="0" applyNumberFormat="1" applyFill="1" applyAlignment="1">
      <alignment horizontal="center" vertical="center"/>
    </xf>
    <xf numFmtId="164" fontId="5" fillId="0" borderId="1" xfId="0" applyNumberFormat="1" applyFont="1" applyBorder="1" applyAlignment="1">
      <alignment horizontal="center" vertical="center"/>
    </xf>
    <xf numFmtId="0" fontId="2" fillId="4" borderId="0" xfId="0" applyFont="1" applyFill="1" applyBorder="1" applyAlignment="1">
      <alignment wrapText="1"/>
    </xf>
    <xf numFmtId="0" fontId="10" fillId="4" borderId="0" xfId="0" applyFont="1" applyFill="1" applyBorder="1" applyAlignment="1">
      <alignment horizontal="left" vertical="top"/>
    </xf>
    <xf numFmtId="0" fontId="2" fillId="4" borderId="0" xfId="0" applyFont="1" applyFill="1" applyAlignment="1">
      <alignment horizontal="left" vertical="top"/>
    </xf>
    <xf numFmtId="0" fontId="2" fillId="4" borderId="0" xfId="0" applyFont="1" applyFill="1" applyBorder="1" applyAlignment="1">
      <alignment horizontal="left" vertical="top"/>
    </xf>
    <xf numFmtId="0" fontId="9" fillId="5" borderId="1" xfId="0" applyFont="1" applyFill="1" applyBorder="1" applyAlignment="1">
      <alignment horizontal="left" vertical="top"/>
    </xf>
    <xf numFmtId="0" fontId="9" fillId="7" borderId="1" xfId="0" applyFont="1" applyFill="1" applyBorder="1" applyAlignment="1">
      <alignment horizontal="left" vertical="top"/>
    </xf>
    <xf numFmtId="0" fontId="9" fillId="4" borderId="0" xfId="0" applyFont="1" applyFill="1" applyBorder="1" applyAlignment="1">
      <alignment horizontal="left" vertical="top"/>
    </xf>
    <xf numFmtId="0" fontId="3" fillId="4" borderId="0" xfId="0" applyFont="1" applyFill="1" applyAlignment="1">
      <alignment horizontal="left" vertical="top"/>
    </xf>
    <xf numFmtId="0" fontId="11" fillId="4" borderId="0" xfId="1" applyFill="1" applyAlignment="1" applyProtection="1">
      <alignment horizontal="left" vertical="top"/>
      <protection locked="0"/>
    </xf>
    <xf numFmtId="0" fontId="2" fillId="4" borderId="0" xfId="0" applyFont="1" applyFill="1" applyBorder="1" applyAlignment="1">
      <alignment horizontal="left" vertical="top" wrapText="1"/>
    </xf>
    <xf numFmtId="0" fontId="3" fillId="4" borderId="0" xfId="0" applyFont="1" applyFill="1" applyBorder="1" applyAlignment="1">
      <alignment horizontal="left" vertical="top"/>
    </xf>
    <xf numFmtId="0" fontId="9" fillId="7" borderId="2" xfId="0" applyFont="1" applyFill="1" applyBorder="1" applyAlignment="1">
      <alignment horizontal="left" vertical="top"/>
    </xf>
    <xf numFmtId="2" fontId="9" fillId="4" borderId="0" xfId="0" applyNumberFormat="1" applyFont="1" applyFill="1" applyBorder="1" applyAlignment="1">
      <alignment horizontal="left" vertical="top"/>
    </xf>
    <xf numFmtId="0" fontId="2" fillId="3" borderId="1" xfId="0" applyFont="1" applyFill="1" applyBorder="1" applyAlignment="1">
      <alignment horizontal="left" vertical="top"/>
    </xf>
    <xf numFmtId="164" fontId="2" fillId="6" borderId="1" xfId="0" applyNumberFormat="1" applyFont="1" applyFill="1" applyBorder="1" applyAlignment="1" applyProtection="1">
      <alignment horizontal="left" vertical="top"/>
      <protection locked="0"/>
    </xf>
    <xf numFmtId="164" fontId="14" fillId="6" borderId="1" xfId="0" applyNumberFormat="1" applyFont="1" applyFill="1" applyBorder="1" applyAlignment="1" applyProtection="1">
      <alignment horizontal="left" vertical="top"/>
      <protection locked="0"/>
    </xf>
    <xf numFmtId="2" fontId="10" fillId="4" borderId="0" xfId="0" applyNumberFormat="1" applyFont="1" applyFill="1" applyBorder="1" applyAlignment="1">
      <alignment horizontal="left" vertical="top"/>
    </xf>
    <xf numFmtId="0" fontId="2" fillId="4" borderId="0" xfId="0" applyFont="1" applyFill="1" applyBorder="1" applyAlignment="1">
      <alignment horizontal="left" vertical="top"/>
    </xf>
    <xf numFmtId="0" fontId="16" fillId="0" borderId="0" xfId="0" applyFont="1"/>
    <xf numFmtId="49" fontId="16" fillId="0" borderId="0" xfId="0" applyNumberFormat="1" applyFont="1"/>
    <xf numFmtId="0" fontId="2" fillId="6" borderId="1" xfId="0" applyFont="1" applyFill="1" applyBorder="1" applyAlignment="1" applyProtection="1">
      <alignment horizontal="left" vertical="top"/>
      <protection locked="0"/>
    </xf>
    <xf numFmtId="0" fontId="2" fillId="4" borderId="0" xfId="0" applyFont="1" applyFill="1" applyBorder="1" applyAlignment="1">
      <alignment horizontal="left" vertical="top"/>
    </xf>
    <xf numFmtId="2" fontId="4" fillId="8" borderId="7" xfId="0" applyNumberFormat="1" applyFont="1" applyFill="1" applyBorder="1" applyAlignment="1">
      <alignment horizontal="center" vertical="center"/>
    </xf>
    <xf numFmtId="2" fontId="4" fillId="8" borderId="8" xfId="0" applyNumberFormat="1" applyFont="1" applyFill="1" applyBorder="1" applyAlignment="1">
      <alignment horizontal="center" vertical="center"/>
    </xf>
    <xf numFmtId="2" fontId="8" fillId="8" borderId="8" xfId="0" applyNumberFormat="1" applyFont="1" applyFill="1" applyBorder="1" applyAlignment="1">
      <alignment horizontal="center" vertical="center"/>
    </xf>
    <xf numFmtId="0" fontId="3" fillId="4" borderId="1" xfId="0" applyFont="1" applyFill="1" applyBorder="1" applyAlignment="1">
      <alignment horizontal="left" vertical="center"/>
    </xf>
    <xf numFmtId="0" fontId="5" fillId="0" borderId="1" xfId="0" applyFont="1" applyBorder="1" applyAlignment="1">
      <alignment horizontal="left" vertical="center"/>
    </xf>
    <xf numFmtId="0" fontId="2" fillId="8" borderId="1" xfId="0" applyFont="1" applyFill="1" applyBorder="1" applyAlignment="1">
      <alignment horizontal="left" vertical="center"/>
    </xf>
    <xf numFmtId="0" fontId="2" fillId="8" borderId="1" xfId="0" applyFont="1" applyFill="1" applyBorder="1" applyAlignment="1">
      <alignment horizontal="center" vertical="center"/>
    </xf>
    <xf numFmtId="164" fontId="2" fillId="8" borderId="1" xfId="0" applyNumberFormat="1" applyFont="1" applyFill="1" applyBorder="1" applyAlignment="1">
      <alignment horizontal="center" vertical="center"/>
    </xf>
    <xf numFmtId="2" fontId="2" fillId="8" borderId="1" xfId="0" applyNumberFormat="1" applyFont="1" applyFill="1" applyBorder="1" applyAlignment="1">
      <alignment horizontal="left" vertical="center"/>
    </xf>
    <xf numFmtId="0" fontId="4" fillId="3" borderId="1" xfId="0" applyFont="1" applyFill="1" applyBorder="1" applyAlignment="1">
      <alignment horizontal="right" vertical="center"/>
    </xf>
    <xf numFmtId="0" fontId="0" fillId="0" borderId="0" xfId="0" applyAlignment="1">
      <alignment horizontal="right"/>
    </xf>
    <xf numFmtId="0" fontId="2" fillId="4" borderId="1" xfId="0" applyFont="1" applyFill="1" applyBorder="1" applyAlignment="1">
      <alignment horizontal="right" vertical="center"/>
    </xf>
    <xf numFmtId="0" fontId="0" fillId="0" borderId="0" xfId="0" applyAlignment="1"/>
    <xf numFmtId="0" fontId="17" fillId="0" borderId="0" xfId="0" applyFont="1" applyAlignment="1">
      <alignment vertical="center"/>
    </xf>
    <xf numFmtId="0" fontId="0" fillId="0" borderId="1" xfId="0" applyBorder="1" applyAlignment="1">
      <alignment vertical="top"/>
    </xf>
    <xf numFmtId="49" fontId="0" fillId="0" borderId="1" xfId="0" applyNumberFormat="1" applyBorder="1" applyAlignment="1">
      <alignment vertical="top" wrapText="1"/>
    </xf>
    <xf numFmtId="49" fontId="0" fillId="0" borderId="0" xfId="0" applyNumberFormat="1" applyAlignment="1">
      <alignment vertical="top"/>
    </xf>
    <xf numFmtId="49" fontId="0" fillId="0" borderId="1" xfId="0" applyNumberFormat="1" applyBorder="1" applyAlignment="1">
      <alignment vertical="top"/>
    </xf>
    <xf numFmtId="49" fontId="0" fillId="0" borderId="0" xfId="0" applyNumberFormat="1" applyBorder="1" applyAlignment="1">
      <alignment vertical="top" wrapText="1"/>
    </xf>
    <xf numFmtId="0" fontId="2" fillId="4" borderId="0" xfId="0" applyFont="1" applyFill="1" applyBorder="1" applyAlignment="1">
      <alignment horizontal="left" vertical="top"/>
    </xf>
    <xf numFmtId="0" fontId="2" fillId="4" borderId="0"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right" vertical="top"/>
    </xf>
    <xf numFmtId="2" fontId="9" fillId="7" borderId="1" xfId="0" applyNumberFormat="1" applyFont="1" applyFill="1" applyBorder="1" applyAlignment="1">
      <alignment horizontal="left" vertical="top"/>
    </xf>
    <xf numFmtId="0" fontId="11" fillId="4" borderId="0" xfId="1" applyFill="1" applyAlignment="1">
      <alignment horizontal="left" vertical="top"/>
    </xf>
    <xf numFmtId="2" fontId="18" fillId="7" borderId="1" xfId="0" applyNumberFormat="1" applyFont="1" applyFill="1" applyBorder="1" applyAlignment="1">
      <alignment horizontal="left" vertical="top"/>
    </xf>
    <xf numFmtId="0" fontId="0" fillId="0" borderId="0" xfId="0" applyAlignment="1">
      <alignment horizontal="left" vertical="top" wrapText="1"/>
    </xf>
    <xf numFmtId="0" fontId="2" fillId="4" borderId="0" xfId="0" applyFont="1" applyFill="1" applyBorder="1" applyAlignment="1">
      <alignment horizontal="left" vertical="top"/>
    </xf>
    <xf numFmtId="0" fontId="2" fillId="9" borderId="1" xfId="0" applyFont="1" applyFill="1" applyBorder="1" applyAlignment="1">
      <alignment horizontal="left" vertical="top"/>
    </xf>
    <xf numFmtId="0" fontId="3" fillId="9" borderId="1" xfId="0" applyFont="1" applyFill="1" applyBorder="1" applyAlignment="1">
      <alignment horizontal="left" vertical="top"/>
    </xf>
    <xf numFmtId="49" fontId="0" fillId="0" borderId="1" xfId="0" applyNumberFormat="1" applyBorder="1" applyAlignment="1">
      <alignment horizontal="left" vertical="top"/>
    </xf>
    <xf numFmtId="49" fontId="0" fillId="0" borderId="1" xfId="0" applyNumberFormat="1" applyBorder="1" applyAlignment="1">
      <alignment horizontal="left" vertical="top" wrapText="1"/>
    </xf>
    <xf numFmtId="0" fontId="0" fillId="0" borderId="1" xfId="0" applyBorder="1" applyAlignment="1">
      <alignment horizontal="left" vertical="top" wrapText="1"/>
    </xf>
    <xf numFmtId="0" fontId="2" fillId="4" borderId="0" xfId="0" applyFont="1" applyFill="1" applyBorder="1" applyAlignment="1">
      <alignment horizontal="left" wrapText="1" indent="2"/>
    </xf>
    <xf numFmtId="0" fontId="2" fillId="4" borderId="0" xfId="0" applyFont="1" applyFill="1" applyBorder="1" applyAlignment="1">
      <alignment horizontal="left" vertical="center" wrapText="1"/>
    </xf>
    <xf numFmtId="0" fontId="2" fillId="4" borderId="0" xfId="0" applyFont="1" applyFill="1" applyBorder="1" applyAlignment="1">
      <alignment horizontal="left" wrapText="1"/>
    </xf>
    <xf numFmtId="0" fontId="12" fillId="4" borderId="0" xfId="1" applyFont="1" applyFill="1" applyBorder="1" applyAlignment="1">
      <alignment horizontal="left" wrapText="1" indent="2"/>
    </xf>
    <xf numFmtId="0" fontId="13" fillId="4" borderId="0" xfId="0" applyFont="1" applyFill="1" applyBorder="1" applyAlignment="1">
      <alignment horizontal="left" wrapText="1" indent="2"/>
    </xf>
    <xf numFmtId="0" fontId="19" fillId="4" borderId="0" xfId="0" applyFont="1" applyFill="1" applyBorder="1" applyAlignment="1">
      <alignment horizontal="left" wrapText="1" indent="2"/>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6" fillId="8" borderId="6" xfId="0" applyFont="1" applyFill="1" applyBorder="1" applyAlignment="1">
      <alignment horizontal="center" vertical="center"/>
    </xf>
    <xf numFmtId="0" fontId="6" fillId="8" borderId="7" xfId="0" applyFont="1" applyFill="1" applyBorder="1" applyAlignment="1">
      <alignment horizontal="center" vertical="center"/>
    </xf>
    <xf numFmtId="0" fontId="0" fillId="0" borderId="0" xfId="0" applyAlignment="1">
      <alignment horizontal="left" vertical="top" wrapText="1"/>
    </xf>
    <xf numFmtId="0" fontId="4" fillId="0" borderId="9"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8"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8" fillId="3"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8" xfId="0" applyFont="1" applyFill="1" applyBorder="1" applyAlignment="1">
      <alignment horizontal="center" vertical="center"/>
    </xf>
    <xf numFmtId="0" fontId="2" fillId="3" borderId="1" xfId="0" applyNumberFormat="1" applyFont="1" applyFill="1" applyBorder="1" applyAlignment="1" applyProtection="1">
      <alignment horizontal="left" vertical="top" wrapText="1"/>
    </xf>
    <xf numFmtId="0" fontId="2" fillId="4" borderId="0" xfId="0" applyFont="1" applyFill="1" applyBorder="1" applyAlignment="1">
      <alignment horizontal="left" vertical="top" wrapText="1"/>
    </xf>
    <xf numFmtId="0" fontId="2" fillId="4" borderId="0" xfId="0" applyFont="1" applyFill="1" applyAlignment="1">
      <alignment horizontal="left" vertical="top" wrapText="1"/>
    </xf>
    <xf numFmtId="0" fontId="2" fillId="3" borderId="1" xfId="0" applyFont="1" applyFill="1" applyBorder="1" applyAlignment="1">
      <alignment horizontal="left" vertical="top"/>
    </xf>
    <xf numFmtId="0" fontId="14" fillId="9" borderId="1" xfId="1" applyFont="1" applyFill="1" applyBorder="1" applyAlignment="1" applyProtection="1">
      <alignment horizontal="left" vertical="top"/>
      <protection locked="0"/>
    </xf>
    <xf numFmtId="0" fontId="3" fillId="4" borderId="0" xfId="0" applyFont="1" applyFill="1" applyAlignment="1">
      <alignment horizontal="left" vertical="top"/>
    </xf>
    <xf numFmtId="0" fontId="2" fillId="4" borderId="9" xfId="0" applyFont="1" applyFill="1" applyBorder="1" applyAlignment="1">
      <alignment horizontal="left" vertical="top" wrapText="1"/>
    </xf>
    <xf numFmtId="0" fontId="2" fillId="4" borderId="9" xfId="0" applyFont="1" applyFill="1" applyBorder="1" applyAlignment="1">
      <alignment horizontal="left" vertical="top"/>
    </xf>
    <xf numFmtId="0" fontId="2" fillId="4" borderId="0" xfId="0" applyFont="1" applyFill="1" applyBorder="1" applyAlignment="1">
      <alignment horizontal="left" vertical="top"/>
    </xf>
    <xf numFmtId="0" fontId="9" fillId="5" borderId="2" xfId="0" applyFont="1" applyFill="1" applyBorder="1" applyAlignment="1">
      <alignment horizontal="left" vertical="top"/>
    </xf>
    <xf numFmtId="0" fontId="9" fillId="5" borderId="3" xfId="0" applyFont="1" applyFill="1" applyBorder="1" applyAlignment="1">
      <alignment horizontal="left" vertical="top"/>
    </xf>
    <xf numFmtId="0" fontId="14" fillId="6" borderId="1" xfId="0" applyFont="1" applyFill="1" applyBorder="1" applyAlignment="1" applyProtection="1">
      <alignment horizontal="left" vertical="top"/>
      <protection locked="0"/>
    </xf>
    <xf numFmtId="0" fontId="9" fillId="5" borderId="1" xfId="0" applyFont="1" applyFill="1" applyBorder="1" applyAlignment="1">
      <alignment horizontal="left" vertical="top"/>
    </xf>
    <xf numFmtId="0" fontId="2" fillId="3" borderId="2" xfId="0" applyFont="1" applyFill="1" applyBorder="1" applyAlignment="1">
      <alignment horizontal="left" vertical="top"/>
    </xf>
    <xf numFmtId="0" fontId="2" fillId="3" borderId="4" xfId="0" applyFont="1" applyFill="1" applyBorder="1" applyAlignment="1">
      <alignment horizontal="left" vertical="top"/>
    </xf>
    <xf numFmtId="0" fontId="2" fillId="6" borderId="2" xfId="0" applyFont="1" applyFill="1" applyBorder="1" applyAlignment="1" applyProtection="1">
      <alignment horizontal="left" vertical="top"/>
      <protection locked="0"/>
    </xf>
    <xf numFmtId="0" fontId="2" fillId="6" borderId="4" xfId="0" applyFont="1" applyFill="1" applyBorder="1" applyAlignment="1" applyProtection="1">
      <alignment horizontal="left" vertical="top"/>
      <protection locked="0"/>
    </xf>
  </cellXfs>
  <cellStyles count="2">
    <cellStyle name="Hyperlink" xfId="1" builtinId="8"/>
    <cellStyle name="Standaard" xfId="0" builtinId="0"/>
  </cellStyles>
  <dxfs count="0"/>
  <tableStyles count="0" defaultTableStyle="TableStyleMedium2" defaultPivotStyle="PivotStyleLight16"/>
  <colors>
    <mruColors>
      <color rgb="FF007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spPr>
            <a:ln w="28575" cap="rnd">
              <a:solidFill>
                <a:schemeClr val="accent1"/>
              </a:solidFill>
              <a:round/>
            </a:ln>
            <a:effectLst/>
          </c:spPr>
          <c:marker>
            <c:symbol val="none"/>
          </c:marker>
          <c:cat>
            <c:strRef>
              <c:f>Blad1!$D$10:$D$21</c:f>
              <c:strCache>
                <c:ptCount val="12"/>
                <c:pt idx="0">
                  <c:v>Motor vessels &lt; 80 m</c:v>
                </c:pt>
                <c:pt idx="1">
                  <c:v>Motor vessels 85-86 m</c:v>
                </c:pt>
                <c:pt idx="2">
                  <c:v>Motor vessels 87-109 m</c:v>
                </c:pt>
                <c:pt idx="3">
                  <c:v>Motor vessels 110 m </c:v>
                </c:pt>
                <c:pt idx="4">
                  <c:v>Motor vessels 135 m</c:v>
                </c:pt>
                <c:pt idx="5">
                  <c:v>Coupled convoys</c:v>
                </c:pt>
                <c:pt idx="6">
                  <c:v>Pushed convoy</c:v>
                </c:pt>
                <c:pt idx="7">
                  <c:v>Tanker vessels 110 m</c:v>
                </c:pt>
                <c:pt idx="8">
                  <c:v>Tanker vessels 135 m</c:v>
                </c:pt>
                <c:pt idx="9">
                  <c:v>Container vessels 110 m</c:v>
                </c:pt>
                <c:pt idx="10">
                  <c:v>Container vessels 135 m</c:v>
                </c:pt>
                <c:pt idx="11">
                  <c:v>Container vessels coupled convoy</c:v>
                </c:pt>
              </c:strCache>
            </c:strRef>
          </c:cat>
          <c:val>
            <c:numRef>
              <c:f>Blad1!$E$10:$E$21</c:f>
              <c:numCache>
                <c:formatCode>General</c:formatCode>
                <c:ptCount val="12"/>
                <c:pt idx="0">
                  <c:v>29.5</c:v>
                </c:pt>
                <c:pt idx="1">
                  <c:v>20.7</c:v>
                </c:pt>
                <c:pt idx="2">
                  <c:v>18.399999999999999</c:v>
                </c:pt>
                <c:pt idx="3">
                  <c:v>18.399999999999999</c:v>
                </c:pt>
                <c:pt idx="4">
                  <c:v>19</c:v>
                </c:pt>
                <c:pt idx="5">
                  <c:v>17</c:v>
                </c:pt>
                <c:pt idx="7">
                  <c:v>18.7</c:v>
                </c:pt>
                <c:pt idx="8">
                  <c:v>22</c:v>
                </c:pt>
                <c:pt idx="9">
                  <c:v>25.5</c:v>
                </c:pt>
                <c:pt idx="10">
                  <c:v>19.8</c:v>
                </c:pt>
                <c:pt idx="11">
                  <c:v>19.7</c:v>
                </c:pt>
              </c:numCache>
            </c:numRef>
          </c:val>
          <c:smooth val="0"/>
          <c:extLst>
            <c:ext xmlns:c16="http://schemas.microsoft.com/office/drawing/2014/chart" uri="{C3380CC4-5D6E-409C-BE32-E72D297353CC}">
              <c16:uniqueId val="{00000000-FFF3-4268-9CCF-1837D9B5DD5C}"/>
            </c:ext>
          </c:extLst>
        </c:ser>
        <c:dLbls>
          <c:showLegendKey val="0"/>
          <c:showVal val="0"/>
          <c:showCatName val="0"/>
          <c:showSerName val="0"/>
          <c:showPercent val="0"/>
          <c:showBubbleSize val="0"/>
        </c:dLbls>
        <c:smooth val="0"/>
        <c:axId val="441403224"/>
        <c:axId val="441402504"/>
      </c:lineChart>
      <c:catAx>
        <c:axId val="441403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41402504"/>
        <c:crosses val="autoZero"/>
        <c:auto val="1"/>
        <c:lblAlgn val="ctr"/>
        <c:lblOffset val="100"/>
        <c:noMultiLvlLbl val="0"/>
      </c:catAx>
      <c:valAx>
        <c:axId val="441402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414032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1"/>
          <c:order val="0"/>
          <c:spPr>
            <a:ln w="28575" cap="rnd">
              <a:solidFill>
                <a:schemeClr val="accent2"/>
              </a:solidFill>
              <a:round/>
            </a:ln>
            <a:effectLst/>
          </c:spPr>
          <c:marker>
            <c:symbol val="none"/>
          </c:marker>
          <c:val>
            <c:numRef>
              <c:f>Blad1!$C$26:$X$26</c:f>
              <c:numCache>
                <c:formatCode>General</c:formatCode>
                <c:ptCount val="22"/>
                <c:pt idx="0">
                  <c:v>31.2</c:v>
                </c:pt>
                <c:pt idx="1">
                  <c:v>31.2</c:v>
                </c:pt>
                <c:pt idx="2">
                  <c:v>30.3</c:v>
                </c:pt>
                <c:pt idx="3">
                  <c:v>27.2</c:v>
                </c:pt>
                <c:pt idx="4">
                  <c:v>20.7</c:v>
                </c:pt>
                <c:pt idx="5">
                  <c:v>18.399999999999999</c:v>
                </c:pt>
                <c:pt idx="6">
                  <c:v>18.399999999999999</c:v>
                </c:pt>
                <c:pt idx="7">
                  <c:v>19.399999999999999</c:v>
                </c:pt>
                <c:pt idx="8">
                  <c:v>16.3</c:v>
                </c:pt>
                <c:pt idx="9">
                  <c:v>17</c:v>
                </c:pt>
                <c:pt idx="10">
                  <c:v>17.3</c:v>
                </c:pt>
                <c:pt idx="11">
                  <c:v>9.6999999999999993</c:v>
                </c:pt>
                <c:pt idx="12">
                  <c:v>7.4</c:v>
                </c:pt>
                <c:pt idx="13">
                  <c:v>18.7</c:v>
                </c:pt>
                <c:pt idx="14">
                  <c:v>22</c:v>
                </c:pt>
                <c:pt idx="15">
                  <c:v>25.5</c:v>
                </c:pt>
                <c:pt idx="16">
                  <c:v>24.1</c:v>
                </c:pt>
                <c:pt idx="17">
                  <c:v>17.7</c:v>
                </c:pt>
                <c:pt idx="18">
                  <c:v>26.5</c:v>
                </c:pt>
                <c:pt idx="19">
                  <c:v>15.6</c:v>
                </c:pt>
                <c:pt idx="20">
                  <c:v>10.9</c:v>
                </c:pt>
                <c:pt idx="21">
                  <c:v>19.7</c:v>
                </c:pt>
              </c:numCache>
            </c:numRef>
          </c:val>
          <c:smooth val="0"/>
          <c:extLst>
            <c:ext xmlns:c16="http://schemas.microsoft.com/office/drawing/2014/chart" uri="{C3380CC4-5D6E-409C-BE32-E72D297353CC}">
              <c16:uniqueId val="{00000001-EE42-4706-903C-F8021DB3CD8B}"/>
            </c:ext>
          </c:extLst>
        </c:ser>
        <c:dLbls>
          <c:showLegendKey val="0"/>
          <c:showVal val="0"/>
          <c:showCatName val="0"/>
          <c:showSerName val="0"/>
          <c:showPercent val="0"/>
          <c:showBubbleSize val="0"/>
        </c:dLbls>
        <c:smooth val="0"/>
        <c:axId val="630094808"/>
        <c:axId val="630089768"/>
      </c:lineChart>
      <c:catAx>
        <c:axId val="63009480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30089768"/>
        <c:crosses val="autoZero"/>
        <c:auto val="1"/>
        <c:lblAlgn val="ctr"/>
        <c:lblOffset val="100"/>
        <c:noMultiLvlLbl val="0"/>
      </c:catAx>
      <c:valAx>
        <c:axId val="630089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30094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136524</xdr:colOff>
      <xdr:row>5</xdr:row>
      <xdr:rowOff>6350</xdr:rowOff>
    </xdr:from>
    <xdr:to>
      <xdr:col>17</xdr:col>
      <xdr:colOff>285750</xdr:colOff>
      <xdr:row>21</xdr:row>
      <xdr:rowOff>22225</xdr:rowOff>
    </xdr:to>
    <xdr:graphicFrame macro="">
      <xdr:nvGraphicFramePr>
        <xdr:cNvPr id="2" name="Grafiek 1">
          <a:extLst>
            <a:ext uri="{FF2B5EF4-FFF2-40B4-BE49-F238E27FC236}">
              <a16:creationId xmlns:a16="http://schemas.microsoft.com/office/drawing/2014/main" id="{9561C0C5-FDCF-E170-BE6E-E73419BFBD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434974</xdr:colOff>
      <xdr:row>8</xdr:row>
      <xdr:rowOff>136525</xdr:rowOff>
    </xdr:from>
    <xdr:to>
      <xdr:col>26</xdr:col>
      <xdr:colOff>196849</xdr:colOff>
      <xdr:row>23</xdr:row>
      <xdr:rowOff>117475</xdr:rowOff>
    </xdr:to>
    <xdr:graphicFrame macro="">
      <xdr:nvGraphicFramePr>
        <xdr:cNvPr id="3" name="Grafiek 2">
          <a:extLst>
            <a:ext uri="{FF2B5EF4-FFF2-40B4-BE49-F238E27FC236}">
              <a16:creationId xmlns:a16="http://schemas.microsoft.com/office/drawing/2014/main" id="{CD327B36-65DC-48D3-B778-65997A83D4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2495550</xdr:colOff>
      <xdr:row>0</xdr:row>
      <xdr:rowOff>0</xdr:rowOff>
    </xdr:from>
    <xdr:to>
      <xdr:col>0</xdr:col>
      <xdr:colOff>2962275</xdr:colOff>
      <xdr:row>0</xdr:row>
      <xdr:rowOff>1333500</xdr:rowOff>
    </xdr:to>
    <xdr:pic>
      <xdr:nvPicPr>
        <xdr:cNvPr id="2" name="Afbeelding 1">
          <a:extLst>
            <a:ext uri="{FF2B5EF4-FFF2-40B4-BE49-F238E27FC236}">
              <a16:creationId xmlns:a16="http://schemas.microsoft.com/office/drawing/2014/main" id="{213D822B-CE14-1942-1640-4977599B098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5550" y="0"/>
          <a:ext cx="466725" cy="1333500"/>
        </a:xfrm>
        <a:prstGeom prst="rect">
          <a:avLst/>
        </a:prstGeom>
        <a:noFill/>
        <a:ln w="9525">
          <a:noFill/>
          <a:miter lim="800000"/>
          <a:headEnd/>
          <a:tailEnd/>
        </a:ln>
      </xdr:spPr>
    </xdr:pic>
    <xdr:clientData/>
  </xdr:twoCellAnchor>
  <xdr:twoCellAnchor editAs="oneCell">
    <xdr:from>
      <xdr:col>0</xdr:col>
      <xdr:colOff>2981325</xdr:colOff>
      <xdr:row>0</xdr:row>
      <xdr:rowOff>0</xdr:rowOff>
    </xdr:from>
    <xdr:to>
      <xdr:col>0</xdr:col>
      <xdr:colOff>5332730</xdr:colOff>
      <xdr:row>0</xdr:row>
      <xdr:rowOff>1590675</xdr:rowOff>
    </xdr:to>
    <xdr:pic>
      <xdr:nvPicPr>
        <xdr:cNvPr id="3" name="Afbeelding 2">
          <a:extLst>
            <a:ext uri="{FF2B5EF4-FFF2-40B4-BE49-F238E27FC236}">
              <a16:creationId xmlns:a16="http://schemas.microsoft.com/office/drawing/2014/main" id="{91906F1B-DEC4-B318-275D-C20A1ADCDAD5}"/>
            </a:ext>
            <a:ext uri="{C183D7F6-B498-43B3-948B-1728B52AA6E4}">
              <adec:decorative xmlns:adec="http://schemas.microsoft.com/office/drawing/2017/decorative" val="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1325" y="0"/>
          <a:ext cx="2351405" cy="159067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smart-freight-centre-media.s3.amazonaws.com/documents/GLEC-report-on-GHG-Emission-Factors-for-Inland-Waterways-Transport-SFC2018.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ur-lex.europa.eu/legal-content/NL/TXT/PDF/?uri=CELEX:32021D0781&amp;from=PL" TargetMode="External"/><Relationship Id="rId1" Type="http://schemas.openxmlformats.org/officeDocument/2006/relationships/hyperlink" Target="https://smart-freight-centre-media.s3.amazonaws.com/documents/GLEC-report-on-GHG-Emission-Factors-for-Inland-Waterways-Transport-SFC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4A0D2-426A-41FA-8A76-6108804EF6A0}">
  <dimension ref="B5:G15"/>
  <sheetViews>
    <sheetView workbookViewId="0">
      <selection activeCell="G7" sqref="G7"/>
    </sheetView>
  </sheetViews>
  <sheetFormatPr defaultRowHeight="14.5" x14ac:dyDescent="0.35"/>
  <sheetData>
    <row r="5" spans="2:7" x14ac:dyDescent="0.35">
      <c r="C5" s="68" t="s">
        <v>183</v>
      </c>
    </row>
    <row r="6" spans="2:7" x14ac:dyDescent="0.35">
      <c r="C6" s="69" t="s">
        <v>121</v>
      </c>
    </row>
    <row r="7" spans="2:7" x14ac:dyDescent="0.35">
      <c r="B7">
        <v>1</v>
      </c>
      <c r="C7" s="84" t="s">
        <v>0</v>
      </c>
    </row>
    <row r="8" spans="2:7" x14ac:dyDescent="0.35">
      <c r="B8">
        <v>2</v>
      </c>
      <c r="C8" s="85" t="s">
        <v>184</v>
      </c>
    </row>
    <row r="9" spans="2:7" x14ac:dyDescent="0.35">
      <c r="B9">
        <v>3</v>
      </c>
      <c r="C9" s="85" t="s">
        <v>192</v>
      </c>
    </row>
    <row r="10" spans="2:7" x14ac:dyDescent="0.35">
      <c r="B10">
        <v>4</v>
      </c>
      <c r="C10" s="85" t="s">
        <v>185</v>
      </c>
    </row>
    <row r="11" spans="2:7" x14ac:dyDescent="0.35">
      <c r="B11">
        <v>5</v>
      </c>
      <c r="C11" s="85" t="s">
        <v>186</v>
      </c>
    </row>
    <row r="12" spans="2:7" x14ac:dyDescent="0.35">
      <c r="B12">
        <v>6</v>
      </c>
      <c r="C12" s="85" t="s">
        <v>191</v>
      </c>
    </row>
    <row r="15" spans="2:7" x14ac:dyDescent="0.35">
      <c r="G15" t="s">
        <v>190</v>
      </c>
    </row>
  </sheetData>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17A4B-BDAF-4A30-ADD4-B2FBFE3D21A2}">
  <dimension ref="C2:H13"/>
  <sheetViews>
    <sheetView topLeftCell="A3" workbookViewId="0">
      <selection activeCell="E4" sqref="E4"/>
    </sheetView>
  </sheetViews>
  <sheetFormatPr defaultColWidth="8.7265625" defaultRowHeight="14.5" x14ac:dyDescent="0.35"/>
  <cols>
    <col min="1" max="3" width="8.7265625" style="34"/>
    <col min="4" max="4" width="37.7265625" style="1" bestFit="1" customWidth="1"/>
    <col min="5" max="7" width="37.7265625" style="34" customWidth="1"/>
    <col min="8" max="8" width="82.26953125" style="34" bestFit="1" customWidth="1"/>
    <col min="9" max="16384" width="8.7265625" style="34"/>
  </cols>
  <sheetData>
    <row r="2" spans="3:8" x14ac:dyDescent="0.35">
      <c r="C2" s="89" t="s">
        <v>158</v>
      </c>
      <c r="D2" s="102" t="s">
        <v>159</v>
      </c>
      <c r="E2" s="89" t="s">
        <v>121</v>
      </c>
      <c r="H2" s="34" t="s">
        <v>160</v>
      </c>
    </row>
    <row r="3" spans="3:8" ht="145" x14ac:dyDescent="0.35">
      <c r="C3" s="89" t="s">
        <v>157</v>
      </c>
      <c r="D3" s="103" t="s">
        <v>204</v>
      </c>
      <c r="E3" s="87" t="s">
        <v>200</v>
      </c>
      <c r="F3" s="90"/>
      <c r="G3" s="35" t="s">
        <v>194</v>
      </c>
      <c r="H3" s="35"/>
    </row>
    <row r="4" spans="3:8" ht="159.5" x14ac:dyDescent="0.35">
      <c r="C4" s="89" t="s">
        <v>156</v>
      </c>
      <c r="D4" s="103" t="s">
        <v>205</v>
      </c>
      <c r="E4" s="87" t="s">
        <v>121</v>
      </c>
      <c r="F4" s="90"/>
      <c r="G4" s="35"/>
      <c r="H4" s="35"/>
    </row>
    <row r="5" spans="3:8" x14ac:dyDescent="0.35">
      <c r="D5" s="98"/>
      <c r="G5" s="35"/>
      <c r="H5" s="35"/>
    </row>
    <row r="6" spans="3:8" x14ac:dyDescent="0.35">
      <c r="C6" s="86" t="s">
        <v>157</v>
      </c>
      <c r="D6" s="104"/>
      <c r="G6" s="35"/>
      <c r="H6" s="35"/>
    </row>
    <row r="7" spans="3:8" x14ac:dyDescent="0.35">
      <c r="C7" s="86" t="s">
        <v>156</v>
      </c>
      <c r="D7" s="103"/>
      <c r="H7" s="34" t="s">
        <v>158</v>
      </c>
    </row>
    <row r="10" spans="3:8" x14ac:dyDescent="0.35">
      <c r="C10" s="88" t="s">
        <v>121</v>
      </c>
    </row>
    <row r="11" spans="3:8" x14ac:dyDescent="0.35">
      <c r="C11" s="88" t="s">
        <v>157</v>
      </c>
    </row>
    <row r="12" spans="3:8" x14ac:dyDescent="0.35">
      <c r="C12" s="88" t="s">
        <v>156</v>
      </c>
    </row>
    <row r="13" spans="3:8" x14ac:dyDescent="0.35">
      <c r="C13" s="88"/>
    </row>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4AAB4-4EBD-4B4B-BBDF-A39A6FE57721}">
  <dimension ref="A1:AJ27"/>
  <sheetViews>
    <sheetView topLeftCell="B7" zoomScaleNormal="100" workbookViewId="0">
      <selection activeCell="D21" sqref="D21:G21"/>
    </sheetView>
  </sheetViews>
  <sheetFormatPr defaultRowHeight="14.5" x14ac:dyDescent="0.35"/>
  <cols>
    <col min="1" max="1" width="36.7265625" hidden="1" customWidth="1"/>
    <col min="2" max="2" width="34.453125" customWidth="1"/>
    <col min="3" max="3" width="18.7265625" customWidth="1"/>
    <col min="4" max="4" width="17.81640625" customWidth="1"/>
    <col min="5" max="5" width="18.26953125" bestFit="1" customWidth="1"/>
    <col min="6" max="6" width="18.7265625" bestFit="1" customWidth="1"/>
    <col min="7" max="7" width="18.7265625" customWidth="1"/>
    <col min="8" max="8" width="19.54296875" customWidth="1"/>
    <col min="9" max="9" width="21.81640625" customWidth="1"/>
    <col min="10" max="10" width="18.26953125" customWidth="1"/>
    <col min="11" max="11" width="17.54296875" customWidth="1"/>
    <col min="12" max="12" width="14.26953125" customWidth="1"/>
    <col min="13" max="13" width="16.26953125" customWidth="1"/>
    <col min="14" max="14" width="15.7265625" customWidth="1"/>
    <col min="15" max="15" width="12.81640625" customWidth="1"/>
    <col min="16" max="16" width="17.81640625" customWidth="1"/>
    <col min="17" max="18" width="19.26953125" style="18" customWidth="1"/>
    <col min="19" max="19" width="22.1796875" style="18" customWidth="1"/>
    <col min="20" max="20" width="20.1796875" style="18" customWidth="1"/>
    <col min="21" max="21" width="21.54296875" customWidth="1"/>
    <col min="22" max="22" width="19.453125" customWidth="1"/>
    <col min="23" max="23" width="15.1796875" customWidth="1"/>
    <col min="24" max="24" width="20.7265625" customWidth="1"/>
    <col min="25" max="25" width="31.26953125" customWidth="1"/>
    <col min="26" max="27" width="8.7265625" customWidth="1"/>
    <col min="29" max="29" width="26" style="20" bestFit="1" customWidth="1"/>
    <col min="30" max="32" width="12.54296875" style="21" customWidth="1"/>
    <col min="33" max="33" width="12.54296875" style="44" customWidth="1"/>
    <col min="34" max="34" width="24.54296875" style="20" customWidth="1"/>
    <col min="36" max="36" width="8.7265625" style="31"/>
  </cols>
  <sheetData>
    <row r="1" spans="1:36" x14ac:dyDescent="0.35">
      <c r="A1" s="120" t="s">
        <v>85</v>
      </c>
      <c r="B1" s="120"/>
      <c r="C1" s="120"/>
      <c r="D1" s="120"/>
      <c r="E1" s="120"/>
      <c r="F1" s="120"/>
      <c r="G1" s="120"/>
      <c r="H1" s="120"/>
      <c r="I1" s="120"/>
      <c r="J1" s="120"/>
      <c r="K1" s="120"/>
      <c r="L1" s="120"/>
      <c r="M1" s="120"/>
      <c r="N1" s="120"/>
      <c r="O1" s="120"/>
      <c r="P1" s="120"/>
      <c r="Q1" s="14"/>
      <c r="R1" s="14"/>
      <c r="S1" s="14"/>
      <c r="T1" s="14"/>
      <c r="U1" s="6"/>
      <c r="V1" s="6"/>
      <c r="W1" s="6"/>
      <c r="X1" s="6"/>
      <c r="Y1" s="6"/>
    </row>
    <row r="2" spans="1:36" x14ac:dyDescent="0.35">
      <c r="A2" s="112" t="s">
        <v>2</v>
      </c>
      <c r="B2" s="112"/>
      <c r="C2" s="7"/>
      <c r="D2" s="8" t="s">
        <v>143</v>
      </c>
      <c r="E2" s="8" t="s">
        <v>143</v>
      </c>
      <c r="F2" s="8" t="s">
        <v>143</v>
      </c>
      <c r="G2" s="8" t="s">
        <v>143</v>
      </c>
      <c r="H2" s="8" t="s">
        <v>144</v>
      </c>
      <c r="I2" s="8" t="s">
        <v>3</v>
      </c>
      <c r="J2" s="8" t="s">
        <v>145</v>
      </c>
      <c r="K2" s="111" t="s">
        <v>141</v>
      </c>
      <c r="L2" s="111"/>
      <c r="M2" s="8" t="s">
        <v>1</v>
      </c>
      <c r="N2" s="111" t="s">
        <v>4</v>
      </c>
      <c r="O2" s="111"/>
      <c r="P2" s="111"/>
      <c r="Q2" s="15" t="s">
        <v>149</v>
      </c>
      <c r="R2" s="15" t="s">
        <v>146</v>
      </c>
      <c r="S2" s="15" t="s">
        <v>147</v>
      </c>
      <c r="T2" s="132" t="s">
        <v>148</v>
      </c>
      <c r="U2" s="132"/>
      <c r="V2" s="132"/>
      <c r="W2" s="132"/>
      <c r="X2" s="132"/>
      <c r="Y2" s="8" t="s">
        <v>89</v>
      </c>
      <c r="AC2" s="26"/>
      <c r="AD2" s="126" t="s">
        <v>175</v>
      </c>
      <c r="AE2" s="127"/>
      <c r="AF2" s="128"/>
      <c r="AG2" s="45"/>
      <c r="AH2" s="75"/>
    </row>
    <row r="3" spans="1:36" x14ac:dyDescent="0.35">
      <c r="A3" s="9" t="s">
        <v>5</v>
      </c>
      <c r="B3" s="113" t="s">
        <v>77</v>
      </c>
      <c r="C3" s="113"/>
      <c r="D3" s="9" t="s">
        <v>6</v>
      </c>
      <c r="E3" s="9" t="s">
        <v>6</v>
      </c>
      <c r="F3" s="9" t="s">
        <v>6</v>
      </c>
      <c r="G3" s="9" t="s">
        <v>6</v>
      </c>
      <c r="H3" s="9" t="s">
        <v>6</v>
      </c>
      <c r="I3" s="9" t="s">
        <v>6</v>
      </c>
      <c r="J3" s="9" t="s">
        <v>6</v>
      </c>
      <c r="K3" s="9" t="s">
        <v>6</v>
      </c>
      <c r="L3" s="9" t="s">
        <v>7</v>
      </c>
      <c r="M3" s="9" t="s">
        <v>7</v>
      </c>
      <c r="N3" s="9" t="s">
        <v>8</v>
      </c>
      <c r="O3" s="9" t="s">
        <v>8</v>
      </c>
      <c r="P3" s="9" t="s">
        <v>8</v>
      </c>
      <c r="Q3" s="16" t="s">
        <v>6</v>
      </c>
      <c r="R3" s="16" t="s">
        <v>90</v>
      </c>
      <c r="S3" s="16" t="s">
        <v>90</v>
      </c>
      <c r="T3" s="16" t="s">
        <v>91</v>
      </c>
      <c r="U3" s="10" t="s">
        <v>92</v>
      </c>
      <c r="V3" s="10" t="s">
        <v>92</v>
      </c>
      <c r="W3" s="10" t="s">
        <v>92</v>
      </c>
      <c r="X3" s="10" t="s">
        <v>92</v>
      </c>
      <c r="Y3" s="10" t="s">
        <v>92</v>
      </c>
      <c r="AC3" s="26"/>
      <c r="AD3" s="4" t="s">
        <v>172</v>
      </c>
      <c r="AE3" s="4" t="s">
        <v>173</v>
      </c>
      <c r="AF3" s="4" t="s">
        <v>174</v>
      </c>
      <c r="AG3" s="46"/>
      <c r="AH3" s="75" t="s">
        <v>84</v>
      </c>
    </row>
    <row r="4" spans="1:36" x14ac:dyDescent="0.35">
      <c r="A4" s="9" t="s">
        <v>9</v>
      </c>
      <c r="B4" s="113" t="s">
        <v>10</v>
      </c>
      <c r="C4" s="113"/>
      <c r="D4" s="9"/>
      <c r="E4" s="9"/>
      <c r="F4" s="9"/>
      <c r="G4" s="9"/>
      <c r="H4" s="9"/>
      <c r="I4" s="9"/>
      <c r="J4" s="9"/>
      <c r="K4" s="9"/>
      <c r="L4" s="9"/>
      <c r="M4" s="9" t="s">
        <v>11</v>
      </c>
      <c r="N4" s="9" t="s">
        <v>12</v>
      </c>
      <c r="O4" s="9" t="s">
        <v>13</v>
      </c>
      <c r="P4" s="9" t="s">
        <v>14</v>
      </c>
      <c r="Q4" s="16"/>
      <c r="R4" s="16"/>
      <c r="S4" s="16"/>
      <c r="T4" s="16"/>
      <c r="U4" s="10"/>
      <c r="V4" s="10"/>
      <c r="W4" s="10"/>
      <c r="X4" s="10"/>
      <c r="Y4" s="10" t="s">
        <v>93</v>
      </c>
      <c r="AC4" s="27" t="s">
        <v>121</v>
      </c>
      <c r="AD4" s="22" t="s">
        <v>121</v>
      </c>
      <c r="AE4" s="22" t="s">
        <v>121</v>
      </c>
      <c r="AF4" s="22" t="s">
        <v>121</v>
      </c>
      <c r="AG4" s="22" t="s">
        <v>121</v>
      </c>
      <c r="AH4" s="27" t="s">
        <v>121</v>
      </c>
      <c r="AJ4" s="32"/>
    </row>
    <row r="5" spans="1:36" x14ac:dyDescent="0.35">
      <c r="A5" s="113" t="s">
        <v>21</v>
      </c>
      <c r="B5" s="113" t="s">
        <v>15</v>
      </c>
      <c r="C5" s="113"/>
      <c r="D5" s="9">
        <v>39</v>
      </c>
      <c r="E5" s="9" t="s">
        <v>16</v>
      </c>
      <c r="F5" s="9" t="s">
        <v>17</v>
      </c>
      <c r="G5" s="9">
        <v>80</v>
      </c>
      <c r="H5" s="9" t="s">
        <v>18</v>
      </c>
      <c r="I5" s="9">
        <v>105</v>
      </c>
      <c r="J5" s="9">
        <v>110</v>
      </c>
      <c r="K5" s="9" t="s">
        <v>19</v>
      </c>
      <c r="L5" s="9">
        <v>135</v>
      </c>
      <c r="M5" s="9" t="s">
        <v>20</v>
      </c>
      <c r="N5" s="9"/>
      <c r="O5" s="9"/>
      <c r="P5" s="9"/>
      <c r="Q5" s="16">
        <v>110</v>
      </c>
      <c r="R5" s="16">
        <v>135</v>
      </c>
      <c r="S5" s="16">
        <v>110</v>
      </c>
      <c r="T5" s="16">
        <v>135</v>
      </c>
      <c r="U5" s="16">
        <v>135</v>
      </c>
      <c r="V5" s="16">
        <v>135</v>
      </c>
      <c r="W5" s="16">
        <v>135</v>
      </c>
      <c r="X5" s="16">
        <v>135</v>
      </c>
      <c r="Y5" s="10">
        <v>185</v>
      </c>
      <c r="AC5" s="77" t="s">
        <v>143</v>
      </c>
      <c r="AD5" s="78" t="s">
        <v>122</v>
      </c>
      <c r="AE5" s="78" t="s">
        <v>123</v>
      </c>
      <c r="AF5" s="78" t="s">
        <v>124</v>
      </c>
      <c r="AG5" s="79" t="s">
        <v>171</v>
      </c>
      <c r="AH5" s="77" t="s">
        <v>125</v>
      </c>
      <c r="AJ5" s="29"/>
    </row>
    <row r="6" spans="1:36" x14ac:dyDescent="0.35">
      <c r="A6" s="113"/>
      <c r="B6" s="113" t="s">
        <v>22</v>
      </c>
      <c r="C6" s="113"/>
      <c r="D6" s="9" t="s">
        <v>23</v>
      </c>
      <c r="E6" s="9" t="s">
        <v>24</v>
      </c>
      <c r="F6" s="9" t="s">
        <v>25</v>
      </c>
      <c r="G6" s="9" t="s">
        <v>26</v>
      </c>
      <c r="H6" s="9" t="s">
        <v>27</v>
      </c>
      <c r="I6" s="9" t="s">
        <v>81</v>
      </c>
      <c r="J6" s="9" t="s">
        <v>28</v>
      </c>
      <c r="K6" s="9" t="s">
        <v>29</v>
      </c>
      <c r="L6" s="9" t="s">
        <v>30</v>
      </c>
      <c r="M6" s="9" t="s">
        <v>82</v>
      </c>
      <c r="N6" s="9"/>
      <c r="O6" s="9"/>
      <c r="P6" s="9"/>
      <c r="Q6" s="16" t="s">
        <v>94</v>
      </c>
      <c r="R6" s="16" t="s">
        <v>95</v>
      </c>
      <c r="S6" s="16" t="s">
        <v>94</v>
      </c>
      <c r="T6" s="16" t="s">
        <v>94</v>
      </c>
      <c r="U6" s="10" t="s">
        <v>95</v>
      </c>
      <c r="V6" s="10" t="s">
        <v>95</v>
      </c>
      <c r="W6" s="10" t="s">
        <v>95</v>
      </c>
      <c r="X6" s="10">
        <v>17</v>
      </c>
      <c r="Y6" s="10" t="s">
        <v>94</v>
      </c>
      <c r="AC6" s="77" t="s">
        <v>144</v>
      </c>
      <c r="AD6" s="78" t="s">
        <v>126</v>
      </c>
      <c r="AE6" s="78" t="s">
        <v>127</v>
      </c>
      <c r="AF6" s="78" t="s">
        <v>128</v>
      </c>
      <c r="AG6" s="79">
        <v>20.7</v>
      </c>
      <c r="AH6" s="80">
        <v>17.205840000000002</v>
      </c>
      <c r="AJ6" s="30"/>
    </row>
    <row r="7" spans="1:36" x14ac:dyDescent="0.35">
      <c r="A7" s="113"/>
      <c r="B7" s="113" t="s">
        <v>31</v>
      </c>
      <c r="C7" s="113"/>
      <c r="D7" s="9" t="s">
        <v>32</v>
      </c>
      <c r="E7" s="9" t="s">
        <v>33</v>
      </c>
      <c r="F7" s="9" t="s">
        <v>34</v>
      </c>
      <c r="G7" s="9" t="s">
        <v>34</v>
      </c>
      <c r="H7" s="9" t="s">
        <v>35</v>
      </c>
      <c r="I7" s="9" t="s">
        <v>36</v>
      </c>
      <c r="J7" s="9" t="s">
        <v>37</v>
      </c>
      <c r="K7" s="9" t="s">
        <v>38</v>
      </c>
      <c r="L7" s="9">
        <v>4</v>
      </c>
      <c r="M7" s="9" t="s">
        <v>39</v>
      </c>
      <c r="N7" s="9"/>
      <c r="O7" s="9"/>
      <c r="P7" s="9"/>
      <c r="Q7" s="16"/>
      <c r="R7" s="16"/>
      <c r="S7" s="16" t="s">
        <v>96</v>
      </c>
      <c r="T7" s="16" t="s">
        <v>97</v>
      </c>
      <c r="U7" s="10" t="s">
        <v>98</v>
      </c>
      <c r="V7" s="10" t="s">
        <v>99</v>
      </c>
      <c r="W7" s="10" t="s">
        <v>100</v>
      </c>
      <c r="X7" s="10" t="s">
        <v>101</v>
      </c>
      <c r="Y7" s="10" t="s">
        <v>96</v>
      </c>
      <c r="AC7" s="77" t="s">
        <v>176</v>
      </c>
      <c r="AD7" s="78">
        <v>105</v>
      </c>
      <c r="AE7" s="78" t="s">
        <v>81</v>
      </c>
      <c r="AF7" s="78" t="s">
        <v>129</v>
      </c>
      <c r="AG7" s="79">
        <v>18.399999999999999</v>
      </c>
      <c r="AH7" s="80">
        <v>15.294079999999999</v>
      </c>
    </row>
    <row r="8" spans="1:36" x14ac:dyDescent="0.35">
      <c r="A8" s="9" t="s">
        <v>40</v>
      </c>
      <c r="B8" s="115" t="s">
        <v>142</v>
      </c>
      <c r="C8" s="115"/>
      <c r="D8" s="122"/>
      <c r="E8" s="123"/>
      <c r="F8" s="123"/>
      <c r="G8" s="124"/>
      <c r="H8" s="122"/>
      <c r="I8" s="123"/>
      <c r="J8" s="123"/>
      <c r="K8" s="123"/>
      <c r="L8" s="123"/>
      <c r="M8" s="124"/>
      <c r="N8" s="9" t="s">
        <v>41</v>
      </c>
      <c r="O8" s="9" t="s">
        <v>42</v>
      </c>
      <c r="P8" s="9" t="s">
        <v>42</v>
      </c>
      <c r="Q8" s="16" t="s">
        <v>102</v>
      </c>
      <c r="R8" s="16" t="s">
        <v>102</v>
      </c>
      <c r="S8" s="16" t="s">
        <v>103</v>
      </c>
      <c r="T8" s="16" t="s">
        <v>103</v>
      </c>
      <c r="U8" s="10" t="s">
        <v>103</v>
      </c>
      <c r="V8" s="10" t="s">
        <v>103</v>
      </c>
      <c r="W8" s="10" t="s">
        <v>104</v>
      </c>
      <c r="X8" s="10" t="s">
        <v>103</v>
      </c>
      <c r="Y8" s="10" t="s">
        <v>103</v>
      </c>
      <c r="AC8" s="77" t="s">
        <v>140</v>
      </c>
      <c r="AD8" s="78">
        <v>110</v>
      </c>
      <c r="AE8" s="78" t="s">
        <v>130</v>
      </c>
      <c r="AF8" s="78" t="s">
        <v>131</v>
      </c>
      <c r="AG8" s="79">
        <v>18.399999999999999</v>
      </c>
      <c r="AH8" s="80">
        <v>15.294079999999999</v>
      </c>
    </row>
    <row r="9" spans="1:36" x14ac:dyDescent="0.35">
      <c r="A9" s="9" t="s">
        <v>43</v>
      </c>
      <c r="B9" s="113" t="s">
        <v>44</v>
      </c>
      <c r="C9" s="113"/>
      <c r="D9" s="9">
        <v>371</v>
      </c>
      <c r="E9" s="9">
        <v>595</v>
      </c>
      <c r="F9" s="9">
        <v>964</v>
      </c>
      <c r="G9" s="9">
        <v>1207</v>
      </c>
      <c r="H9" s="9">
        <v>1584</v>
      </c>
      <c r="I9" s="9">
        <v>2403</v>
      </c>
      <c r="J9" s="9">
        <v>3203</v>
      </c>
      <c r="K9" s="9">
        <v>4116</v>
      </c>
      <c r="L9" s="9">
        <v>6355</v>
      </c>
      <c r="M9" s="9">
        <v>4746</v>
      </c>
      <c r="N9" s="9"/>
      <c r="O9" s="9"/>
      <c r="P9" s="9"/>
      <c r="Q9" s="16"/>
      <c r="R9" s="16"/>
      <c r="S9" s="16" t="s">
        <v>105</v>
      </c>
      <c r="T9" s="16">
        <v>268</v>
      </c>
      <c r="U9" s="10">
        <v>334</v>
      </c>
      <c r="V9" s="10" t="s">
        <v>106</v>
      </c>
      <c r="W9" s="10" t="s">
        <v>107</v>
      </c>
      <c r="X9" s="10">
        <v>606</v>
      </c>
      <c r="Y9" s="10">
        <v>368</v>
      </c>
      <c r="AC9" s="77" t="s">
        <v>141</v>
      </c>
      <c r="AD9" s="78" t="s">
        <v>132</v>
      </c>
      <c r="AE9" s="78" t="s">
        <v>133</v>
      </c>
      <c r="AF9" s="78" t="s">
        <v>134</v>
      </c>
      <c r="AG9" s="79" t="s">
        <v>177</v>
      </c>
      <c r="AH9" s="77" t="s">
        <v>135</v>
      </c>
    </row>
    <row r="10" spans="1:36" x14ac:dyDescent="0.35">
      <c r="A10" s="9" t="s">
        <v>45</v>
      </c>
      <c r="B10" s="113" t="s">
        <v>46</v>
      </c>
      <c r="C10" s="113"/>
      <c r="D10" s="9" t="s">
        <v>0</v>
      </c>
      <c r="E10" s="9" t="s">
        <v>0</v>
      </c>
      <c r="F10" s="9" t="s">
        <v>0</v>
      </c>
      <c r="G10" s="9" t="s">
        <v>0</v>
      </c>
      <c r="H10" s="9" t="s">
        <v>0</v>
      </c>
      <c r="I10" s="9" t="s">
        <v>0</v>
      </c>
      <c r="J10" s="9" t="s">
        <v>0</v>
      </c>
      <c r="K10" s="9" t="s">
        <v>0</v>
      </c>
      <c r="L10" s="9" t="s">
        <v>0</v>
      </c>
      <c r="M10" s="9" t="s">
        <v>0</v>
      </c>
      <c r="N10" s="9" t="s">
        <v>0</v>
      </c>
      <c r="O10" s="9" t="s">
        <v>0</v>
      </c>
      <c r="P10" s="9" t="s">
        <v>0</v>
      </c>
      <c r="Q10" s="16" t="s">
        <v>0</v>
      </c>
      <c r="R10" s="16" t="s">
        <v>0</v>
      </c>
      <c r="S10" s="16" t="s">
        <v>0</v>
      </c>
      <c r="T10" s="16" t="s">
        <v>0</v>
      </c>
      <c r="U10" s="10" t="s">
        <v>0</v>
      </c>
      <c r="V10" s="10" t="s">
        <v>0</v>
      </c>
      <c r="W10" s="10" t="s">
        <v>0</v>
      </c>
      <c r="X10" s="10" t="s">
        <v>0</v>
      </c>
      <c r="Y10" s="10" t="s">
        <v>0</v>
      </c>
      <c r="AC10" s="77" t="s">
        <v>1</v>
      </c>
      <c r="AD10" s="78" t="s">
        <v>136</v>
      </c>
      <c r="AE10" s="78" t="s">
        <v>137</v>
      </c>
      <c r="AF10" s="78" t="s">
        <v>170</v>
      </c>
      <c r="AG10" s="79">
        <v>17</v>
      </c>
      <c r="AH10" s="80">
        <v>14.130400000000002</v>
      </c>
    </row>
    <row r="11" spans="1:36" s="2" customFormat="1" x14ac:dyDescent="0.35">
      <c r="A11" s="114" t="s">
        <v>78</v>
      </c>
      <c r="B11" s="116" t="s">
        <v>79</v>
      </c>
      <c r="C11" s="116"/>
      <c r="D11" s="11" t="s">
        <v>47</v>
      </c>
      <c r="E11" s="11" t="s">
        <v>48</v>
      </c>
      <c r="F11" s="11" t="s">
        <v>49</v>
      </c>
      <c r="G11" s="11" t="s">
        <v>50</v>
      </c>
      <c r="H11" s="11" t="s">
        <v>51</v>
      </c>
      <c r="I11" s="11" t="s">
        <v>52</v>
      </c>
      <c r="J11" s="11" t="s">
        <v>53</v>
      </c>
      <c r="K11" s="11" t="s">
        <v>54</v>
      </c>
      <c r="L11" s="11" t="s">
        <v>55</v>
      </c>
      <c r="M11" s="11" t="s">
        <v>56</v>
      </c>
      <c r="N11" s="11"/>
      <c r="O11" s="11"/>
      <c r="P11" s="11"/>
      <c r="Q11" s="17" t="s">
        <v>108</v>
      </c>
      <c r="R11" s="17" t="s">
        <v>109</v>
      </c>
      <c r="S11" s="17" t="s">
        <v>110</v>
      </c>
      <c r="T11" s="17" t="s">
        <v>111</v>
      </c>
      <c r="U11" s="11" t="s">
        <v>112</v>
      </c>
      <c r="V11" s="11" t="s">
        <v>113</v>
      </c>
      <c r="W11" s="11" t="s">
        <v>114</v>
      </c>
      <c r="X11" s="11" t="s">
        <v>115</v>
      </c>
      <c r="Y11" s="11" t="s">
        <v>116</v>
      </c>
      <c r="AC11" s="77" t="s">
        <v>4</v>
      </c>
      <c r="AD11" s="78" t="s">
        <v>138</v>
      </c>
      <c r="AE11" s="78" t="s">
        <v>138</v>
      </c>
      <c r="AF11" s="78" t="s">
        <v>138</v>
      </c>
      <c r="AG11" s="79" t="s">
        <v>178</v>
      </c>
      <c r="AH11" s="80" t="s">
        <v>139</v>
      </c>
      <c r="AJ11" s="23"/>
    </row>
    <row r="12" spans="1:36" s="2" customFormat="1" x14ac:dyDescent="0.35">
      <c r="A12" s="114"/>
      <c r="B12" s="116" t="s">
        <v>80</v>
      </c>
      <c r="C12" s="116"/>
      <c r="D12" s="11">
        <v>134409</v>
      </c>
      <c r="E12" s="11">
        <v>137954</v>
      </c>
      <c r="F12" s="11">
        <v>411761</v>
      </c>
      <c r="G12" s="11">
        <v>195669</v>
      </c>
      <c r="H12" s="11">
        <v>109360</v>
      </c>
      <c r="I12" s="11">
        <v>70280</v>
      </c>
      <c r="J12" s="11">
        <v>584745</v>
      </c>
      <c r="K12" s="11">
        <v>177131</v>
      </c>
      <c r="L12" s="11">
        <v>16420</v>
      </c>
      <c r="M12" s="11">
        <v>439657</v>
      </c>
      <c r="N12" s="11"/>
      <c r="O12" s="11"/>
      <c r="P12" s="11"/>
      <c r="Q12" s="17" t="s">
        <v>117</v>
      </c>
      <c r="R12" s="17">
        <v>11841</v>
      </c>
      <c r="S12" s="17">
        <v>11088</v>
      </c>
      <c r="T12" s="17">
        <v>1130</v>
      </c>
      <c r="U12" s="11">
        <v>1230</v>
      </c>
      <c r="V12" s="11">
        <v>15249</v>
      </c>
      <c r="W12" s="11">
        <v>21853</v>
      </c>
      <c r="X12" s="11">
        <v>1430</v>
      </c>
      <c r="Y12" s="11">
        <v>1350</v>
      </c>
      <c r="AC12" s="77" t="s">
        <v>149</v>
      </c>
      <c r="AD12" s="78">
        <v>110</v>
      </c>
      <c r="AE12" s="78" t="s">
        <v>94</v>
      </c>
      <c r="AF12" s="78" t="s">
        <v>138</v>
      </c>
      <c r="AG12" s="79">
        <v>18.7</v>
      </c>
      <c r="AH12" s="80">
        <v>15.54344</v>
      </c>
      <c r="AJ12" s="23"/>
    </row>
    <row r="13" spans="1:36" s="2" customFormat="1" x14ac:dyDescent="0.35">
      <c r="A13" s="114"/>
      <c r="B13" s="116" t="s">
        <v>57</v>
      </c>
      <c r="C13" s="116"/>
      <c r="D13" s="11" t="s">
        <v>58</v>
      </c>
      <c r="E13" s="11">
        <v>2015</v>
      </c>
      <c r="F13" s="11">
        <v>2015</v>
      </c>
      <c r="G13" s="11">
        <v>2015</v>
      </c>
      <c r="H13" s="11" t="s">
        <v>61</v>
      </c>
      <c r="I13" s="11">
        <v>2015</v>
      </c>
      <c r="J13" s="11" t="s">
        <v>59</v>
      </c>
      <c r="K13" s="11">
        <v>2015</v>
      </c>
      <c r="L13" s="11">
        <v>2015</v>
      </c>
      <c r="M13" s="11" t="s">
        <v>60</v>
      </c>
      <c r="N13" s="11"/>
      <c r="O13" s="11"/>
      <c r="P13" s="11"/>
      <c r="Q13" s="17"/>
      <c r="R13" s="17"/>
      <c r="S13" s="17"/>
      <c r="T13" s="17">
        <v>2017</v>
      </c>
      <c r="U13" s="11">
        <v>2017</v>
      </c>
      <c r="V13" s="11"/>
      <c r="W13" s="11"/>
      <c r="X13" s="11">
        <v>2017</v>
      </c>
      <c r="Y13" s="11">
        <v>2017</v>
      </c>
      <c r="AC13" s="77" t="s">
        <v>146</v>
      </c>
      <c r="AD13" s="78">
        <v>135</v>
      </c>
      <c r="AE13" s="78" t="s">
        <v>95</v>
      </c>
      <c r="AF13" s="78" t="s">
        <v>138</v>
      </c>
      <c r="AG13" s="79">
        <v>22</v>
      </c>
      <c r="AH13" s="80">
        <v>18.2864</v>
      </c>
      <c r="AJ13" s="23"/>
    </row>
    <row r="14" spans="1:36" s="2" customFormat="1" x14ac:dyDescent="0.35">
      <c r="A14" s="11" t="s">
        <v>62</v>
      </c>
      <c r="B14" s="11" t="s">
        <v>63</v>
      </c>
      <c r="C14" s="11" t="s">
        <v>64</v>
      </c>
      <c r="D14" s="12">
        <v>0.55000000000000004</v>
      </c>
      <c r="E14" s="12">
        <v>0.53</v>
      </c>
      <c r="F14" s="12">
        <v>0.54</v>
      </c>
      <c r="G14" s="12">
        <v>0.56999999999999995</v>
      </c>
      <c r="H14" s="12">
        <v>0.6</v>
      </c>
      <c r="I14" s="12">
        <v>0.6</v>
      </c>
      <c r="J14" s="12">
        <v>0.5</v>
      </c>
      <c r="K14" s="12">
        <v>0.47</v>
      </c>
      <c r="L14" s="12">
        <v>0.69</v>
      </c>
      <c r="M14" s="12">
        <v>0.61</v>
      </c>
      <c r="N14" s="12">
        <v>0.7</v>
      </c>
      <c r="O14" s="12">
        <v>0.7</v>
      </c>
      <c r="P14" s="12">
        <v>0.7</v>
      </c>
      <c r="Q14" s="17" t="s">
        <v>118</v>
      </c>
      <c r="R14" s="17"/>
      <c r="S14" s="24">
        <v>0.75</v>
      </c>
      <c r="T14" s="24">
        <v>0.71</v>
      </c>
      <c r="U14" s="12">
        <v>0.8</v>
      </c>
      <c r="V14" s="12">
        <v>0.75</v>
      </c>
      <c r="W14" s="12">
        <v>0.75</v>
      </c>
      <c r="X14" s="12">
        <v>0.77</v>
      </c>
      <c r="Y14" s="12">
        <v>0.68</v>
      </c>
      <c r="AC14" s="77" t="s">
        <v>147</v>
      </c>
      <c r="AD14" s="78">
        <v>110</v>
      </c>
      <c r="AE14" s="78" t="s">
        <v>94</v>
      </c>
      <c r="AF14" s="78" t="s">
        <v>96</v>
      </c>
      <c r="AG14" s="79">
        <v>25.5</v>
      </c>
      <c r="AH14" s="80">
        <v>21.195600000000002</v>
      </c>
      <c r="AJ14" s="23"/>
    </row>
    <row r="15" spans="1:36" s="2" customFormat="1" ht="24" x14ac:dyDescent="0.35">
      <c r="A15" s="116" t="s">
        <v>65</v>
      </c>
      <c r="B15" s="116"/>
      <c r="C15" s="13" t="s">
        <v>66</v>
      </c>
      <c r="D15" s="11">
        <v>265965</v>
      </c>
      <c r="E15" s="11">
        <v>421939</v>
      </c>
      <c r="F15" s="11">
        <v>1996331</v>
      </c>
      <c r="G15" s="11">
        <v>1127877</v>
      </c>
      <c r="H15" s="11">
        <v>668322</v>
      </c>
      <c r="I15" s="11">
        <v>575706</v>
      </c>
      <c r="J15" s="11">
        <v>5342678</v>
      </c>
      <c r="K15" s="11">
        <v>2044389</v>
      </c>
      <c r="L15" s="11">
        <v>365000</v>
      </c>
      <c r="M15" s="11">
        <v>6692454</v>
      </c>
      <c r="N15" s="11"/>
      <c r="O15" s="11"/>
      <c r="P15" s="11"/>
      <c r="Q15" s="17">
        <v>65675</v>
      </c>
      <c r="R15" s="17">
        <v>240025</v>
      </c>
      <c r="S15" s="17"/>
      <c r="T15" s="17">
        <v>16000</v>
      </c>
      <c r="U15" s="11">
        <v>18000</v>
      </c>
      <c r="V15" s="11"/>
      <c r="W15" s="11"/>
      <c r="X15" s="11">
        <v>22500</v>
      </c>
      <c r="Y15" s="11">
        <v>20500</v>
      </c>
      <c r="AC15" s="77" t="s">
        <v>148</v>
      </c>
      <c r="AD15" s="78">
        <v>135</v>
      </c>
      <c r="AE15" s="78" t="s">
        <v>150</v>
      </c>
      <c r="AF15" s="78" t="s">
        <v>151</v>
      </c>
      <c r="AG15" s="79" t="s">
        <v>179</v>
      </c>
      <c r="AH15" s="77" t="s">
        <v>189</v>
      </c>
      <c r="AJ15" s="23"/>
    </row>
    <row r="16" spans="1:36" s="2" customFormat="1" x14ac:dyDescent="0.35">
      <c r="A16" s="114" t="s">
        <v>67</v>
      </c>
      <c r="B16" s="114"/>
      <c r="C16" s="11">
        <v>3240</v>
      </c>
      <c r="D16" s="116"/>
      <c r="E16" s="116"/>
      <c r="F16" s="116"/>
      <c r="G16" s="116"/>
      <c r="H16" s="116"/>
      <c r="I16" s="116"/>
      <c r="J16" s="116"/>
      <c r="K16" s="116"/>
      <c r="L16" s="116"/>
      <c r="M16" s="116"/>
      <c r="N16" s="116"/>
      <c r="O16" s="116"/>
      <c r="P16" s="116"/>
      <c r="Q16" s="135"/>
      <c r="R16" s="135"/>
      <c r="S16" s="135"/>
      <c r="T16" s="138"/>
      <c r="U16" s="139"/>
      <c r="V16" s="139"/>
      <c r="W16" s="139"/>
      <c r="X16" s="140"/>
      <c r="Y16" s="129"/>
      <c r="AC16" s="77" t="s">
        <v>89</v>
      </c>
      <c r="AD16" s="78">
        <v>185</v>
      </c>
      <c r="AE16" s="78">
        <v>11.4</v>
      </c>
      <c r="AF16" s="78">
        <v>3.7</v>
      </c>
      <c r="AG16" s="79">
        <v>19.7</v>
      </c>
      <c r="AH16" s="80">
        <v>16.374639999999999</v>
      </c>
      <c r="AJ16" s="23"/>
    </row>
    <row r="17" spans="1:36" s="2" customFormat="1" ht="17.5" customHeight="1" x14ac:dyDescent="0.35">
      <c r="A17" s="114" t="s">
        <v>68</v>
      </c>
      <c r="B17" s="114"/>
      <c r="C17" s="11">
        <v>3780</v>
      </c>
      <c r="D17" s="116"/>
      <c r="E17" s="116"/>
      <c r="F17" s="116"/>
      <c r="G17" s="116"/>
      <c r="H17" s="116"/>
      <c r="I17" s="116"/>
      <c r="J17" s="116"/>
      <c r="K17" s="116"/>
      <c r="L17" s="116"/>
      <c r="M17" s="116"/>
      <c r="N17" s="116"/>
      <c r="O17" s="116"/>
      <c r="P17" s="116"/>
      <c r="Q17" s="136"/>
      <c r="R17" s="136"/>
      <c r="S17" s="136"/>
      <c r="T17" s="141"/>
      <c r="U17" s="142"/>
      <c r="V17" s="142"/>
      <c r="W17" s="142"/>
      <c r="X17" s="143"/>
      <c r="Y17" s="130"/>
      <c r="AC17" s="19"/>
      <c r="AD17" s="5"/>
      <c r="AE17" s="5"/>
      <c r="AF17" s="5"/>
      <c r="AG17" s="47"/>
      <c r="AH17" s="19"/>
      <c r="AJ17" s="23"/>
    </row>
    <row r="18" spans="1:36" s="2" customFormat="1" x14ac:dyDescent="0.35">
      <c r="A18" s="116" t="s">
        <v>69</v>
      </c>
      <c r="B18" s="116"/>
      <c r="C18" s="11">
        <v>10</v>
      </c>
      <c r="D18" s="116"/>
      <c r="E18" s="116"/>
      <c r="F18" s="116"/>
      <c r="G18" s="116"/>
      <c r="H18" s="116"/>
      <c r="I18" s="116"/>
      <c r="J18" s="116"/>
      <c r="K18" s="116"/>
      <c r="L18" s="116"/>
      <c r="M18" s="116"/>
      <c r="N18" s="116"/>
      <c r="O18" s="116"/>
      <c r="P18" s="116"/>
      <c r="Q18" s="137"/>
      <c r="R18" s="137"/>
      <c r="S18" s="137"/>
      <c r="T18" s="144"/>
      <c r="U18" s="145"/>
      <c r="V18" s="145"/>
      <c r="W18" s="145"/>
      <c r="X18" s="146"/>
      <c r="Y18" s="131"/>
      <c r="AC18" s="19"/>
      <c r="AD18" s="5"/>
      <c r="AE18" s="5"/>
      <c r="AF18" s="5"/>
      <c r="AG18" s="47"/>
      <c r="AH18" s="19"/>
      <c r="AJ18" s="23"/>
    </row>
    <row r="19" spans="1:36" s="2" customFormat="1" x14ac:dyDescent="0.35">
      <c r="A19" s="116" t="s">
        <v>62</v>
      </c>
      <c r="B19" s="116"/>
      <c r="C19" s="11" t="s">
        <v>70</v>
      </c>
      <c r="D19" s="11">
        <v>206</v>
      </c>
      <c r="E19" s="11">
        <v>317</v>
      </c>
      <c r="F19" s="11">
        <v>519</v>
      </c>
      <c r="G19" s="11">
        <v>687</v>
      </c>
      <c r="H19" s="11">
        <v>956</v>
      </c>
      <c r="I19" s="11">
        <v>1442</v>
      </c>
      <c r="J19" s="11">
        <v>1605</v>
      </c>
      <c r="K19" s="11">
        <v>1925</v>
      </c>
      <c r="L19" s="11">
        <v>4406</v>
      </c>
      <c r="M19" s="11">
        <v>2903</v>
      </c>
      <c r="N19" s="11">
        <v>3000</v>
      </c>
      <c r="O19" s="11">
        <v>8000</v>
      </c>
      <c r="P19" s="11">
        <v>10000</v>
      </c>
      <c r="Q19" s="17">
        <v>2077</v>
      </c>
      <c r="R19" s="17">
        <v>4725</v>
      </c>
      <c r="S19" s="17">
        <v>1410</v>
      </c>
      <c r="T19" s="17">
        <v>1903</v>
      </c>
      <c r="U19" s="11">
        <v>2672</v>
      </c>
      <c r="V19" s="11">
        <v>3158</v>
      </c>
      <c r="W19" s="11">
        <v>3120</v>
      </c>
      <c r="X19" s="11">
        <v>4666</v>
      </c>
      <c r="Y19" s="11">
        <v>2502</v>
      </c>
      <c r="AC19" s="19"/>
      <c r="AD19" s="5"/>
      <c r="AE19" s="5"/>
      <c r="AF19" s="5"/>
      <c r="AG19" s="47"/>
      <c r="AH19" s="19"/>
      <c r="AJ19" s="23"/>
    </row>
    <row r="20" spans="1:36" s="2" customFormat="1" x14ac:dyDescent="0.35">
      <c r="A20" s="116" t="s">
        <v>71</v>
      </c>
      <c r="B20" s="116"/>
      <c r="C20" s="11" t="s">
        <v>72</v>
      </c>
      <c r="D20" s="11">
        <v>2</v>
      </c>
      <c r="E20" s="11">
        <v>3.1</v>
      </c>
      <c r="F20" s="11">
        <v>4.8</v>
      </c>
      <c r="G20" s="11">
        <v>5.8</v>
      </c>
      <c r="H20" s="11">
        <v>6.1</v>
      </c>
      <c r="I20" s="11">
        <v>8.1999999999999993</v>
      </c>
      <c r="J20" s="11">
        <v>9.1</v>
      </c>
      <c r="K20" s="11">
        <v>11.5</v>
      </c>
      <c r="L20" s="11">
        <v>22.2</v>
      </c>
      <c r="M20" s="11">
        <v>15.2</v>
      </c>
      <c r="N20" s="11">
        <v>16</v>
      </c>
      <c r="O20" s="11">
        <v>23.9</v>
      </c>
      <c r="P20" s="11">
        <v>22.8</v>
      </c>
      <c r="Q20" s="17">
        <v>12</v>
      </c>
      <c r="R20" s="17">
        <v>32.1</v>
      </c>
      <c r="S20" s="17">
        <v>11.1</v>
      </c>
      <c r="T20" s="17">
        <v>14.2</v>
      </c>
      <c r="U20" s="11">
        <v>14.6</v>
      </c>
      <c r="V20" s="11">
        <v>25.9</v>
      </c>
      <c r="W20" s="11">
        <v>15.1</v>
      </c>
      <c r="X20" s="11">
        <v>15.7</v>
      </c>
      <c r="Y20" s="11">
        <v>15.2</v>
      </c>
      <c r="AC20" s="19"/>
      <c r="AD20" s="5"/>
      <c r="AE20" s="5"/>
      <c r="AF20" s="5"/>
      <c r="AG20" s="47"/>
      <c r="AH20" s="19"/>
      <c r="AJ20" s="23"/>
    </row>
    <row r="21" spans="1:36" s="40" customFormat="1" x14ac:dyDescent="0.35">
      <c r="A21" s="125" t="s">
        <v>73</v>
      </c>
      <c r="B21" s="125"/>
      <c r="C21" s="38" t="s">
        <v>74</v>
      </c>
      <c r="D21" s="38">
        <v>31.2</v>
      </c>
      <c r="E21" s="38">
        <v>31.2</v>
      </c>
      <c r="F21" s="38">
        <v>30.3</v>
      </c>
      <c r="G21" s="38">
        <v>27.2</v>
      </c>
      <c r="H21" s="38">
        <v>20.7</v>
      </c>
      <c r="I21" s="38">
        <v>18.399999999999999</v>
      </c>
      <c r="J21" s="38">
        <v>18.399999999999999</v>
      </c>
      <c r="K21" s="38">
        <v>19.399999999999999</v>
      </c>
      <c r="L21" s="38">
        <v>16.3</v>
      </c>
      <c r="M21" s="38">
        <v>17</v>
      </c>
      <c r="N21" s="38">
        <v>17.3</v>
      </c>
      <c r="O21" s="38">
        <v>9.6999999999999993</v>
      </c>
      <c r="P21" s="38">
        <v>7.4</v>
      </c>
      <c r="Q21" s="39">
        <v>18.7</v>
      </c>
      <c r="R21" s="39">
        <v>22</v>
      </c>
      <c r="S21" s="39">
        <v>25.5</v>
      </c>
      <c r="T21" s="39">
        <v>24.1</v>
      </c>
      <c r="U21" s="38">
        <v>17.7</v>
      </c>
      <c r="V21" s="38">
        <v>26.5</v>
      </c>
      <c r="W21" s="38">
        <v>15.6</v>
      </c>
      <c r="X21" s="38">
        <v>10.9</v>
      </c>
      <c r="Y21" s="38">
        <v>19.7</v>
      </c>
      <c r="AC21" s="41"/>
      <c r="AD21" s="42"/>
      <c r="AE21" s="42"/>
      <c r="AF21" s="42"/>
      <c r="AG21" s="48"/>
      <c r="AH21" s="41"/>
      <c r="AJ21" s="43"/>
    </row>
    <row r="22" spans="1:36" s="2" customFormat="1" x14ac:dyDescent="0.35">
      <c r="A22" s="116" t="s">
        <v>75</v>
      </c>
      <c r="B22" s="116"/>
      <c r="C22" s="11" t="s">
        <v>74</v>
      </c>
      <c r="D22" s="116">
        <v>29.5</v>
      </c>
      <c r="E22" s="116"/>
      <c r="F22" s="116"/>
      <c r="G22" s="116"/>
      <c r="H22" s="11">
        <v>20.7</v>
      </c>
      <c r="I22" s="11">
        <v>18.399999999999999</v>
      </c>
      <c r="J22" s="11">
        <v>18.399999999999999</v>
      </c>
      <c r="K22" s="116">
        <v>19</v>
      </c>
      <c r="L22" s="116"/>
      <c r="M22" s="11">
        <v>17</v>
      </c>
      <c r="N22" s="11">
        <v>17.3</v>
      </c>
      <c r="O22" s="11">
        <v>9.6999999999999993</v>
      </c>
      <c r="P22" s="11">
        <v>7.4</v>
      </c>
      <c r="Q22" s="17">
        <v>18.7</v>
      </c>
      <c r="R22" s="17">
        <v>22</v>
      </c>
      <c r="S22" s="17">
        <v>25.5</v>
      </c>
      <c r="T22" s="116">
        <v>19.8</v>
      </c>
      <c r="U22" s="116"/>
      <c r="V22" s="116"/>
      <c r="W22" s="116"/>
      <c r="X22" s="116"/>
      <c r="Y22" s="11">
        <v>19.7</v>
      </c>
      <c r="AC22" s="20"/>
      <c r="AD22" s="21"/>
      <c r="AE22" s="21"/>
      <c r="AF22" s="21"/>
      <c r="AG22" s="44"/>
      <c r="AH22" s="20"/>
      <c r="AJ22" s="23"/>
    </row>
    <row r="23" spans="1:36" ht="30" customHeight="1" thickBot="1" x14ac:dyDescent="0.4">
      <c r="A23" s="121" t="s">
        <v>83</v>
      </c>
      <c r="B23" s="121"/>
      <c r="C23" s="121" t="s">
        <v>86</v>
      </c>
      <c r="D23" s="121"/>
      <c r="E23" s="121"/>
      <c r="F23" s="121"/>
      <c r="G23" s="121"/>
      <c r="H23" s="121"/>
      <c r="I23" s="121"/>
      <c r="J23" s="121"/>
      <c r="K23" s="121"/>
      <c r="L23" s="121"/>
      <c r="M23" s="121" t="s">
        <v>76</v>
      </c>
      <c r="N23" s="121"/>
      <c r="O23" s="121"/>
      <c r="P23" s="121"/>
      <c r="Q23" s="133" t="s">
        <v>86</v>
      </c>
      <c r="R23" s="133"/>
      <c r="S23" s="16" t="s">
        <v>76</v>
      </c>
      <c r="T23" s="134" t="s">
        <v>119</v>
      </c>
      <c r="U23" s="134"/>
      <c r="V23" s="134"/>
      <c r="W23" s="134"/>
      <c r="X23" s="134"/>
      <c r="Y23" s="10"/>
      <c r="Z23" s="3"/>
      <c r="AG23" s="49"/>
      <c r="AH23" s="76"/>
      <c r="AI23" s="37"/>
      <c r="AJ23" s="37"/>
    </row>
    <row r="24" spans="1:36" s="40" customFormat="1" ht="14.5" customHeight="1" thickBot="1" x14ac:dyDescent="0.4">
      <c r="A24" s="117" t="s">
        <v>84</v>
      </c>
      <c r="B24" s="118"/>
      <c r="C24" s="118"/>
      <c r="D24" s="72">
        <f>D21*0.8312</f>
        <v>25.933440000000001</v>
      </c>
      <c r="E24" s="72">
        <f t="shared" ref="E24:O24" si="0">E21*0.8312</f>
        <v>25.933440000000001</v>
      </c>
      <c r="F24" s="72">
        <f t="shared" si="0"/>
        <v>25.185360000000003</v>
      </c>
      <c r="G24" s="72">
        <f t="shared" si="0"/>
        <v>22.608640000000001</v>
      </c>
      <c r="H24" s="72">
        <f t="shared" si="0"/>
        <v>17.205840000000002</v>
      </c>
      <c r="I24" s="72">
        <f t="shared" si="0"/>
        <v>15.294079999999999</v>
      </c>
      <c r="J24" s="72">
        <f t="shared" si="0"/>
        <v>15.294079999999999</v>
      </c>
      <c r="K24" s="72">
        <f t="shared" si="0"/>
        <v>16.12528</v>
      </c>
      <c r="L24" s="72">
        <f t="shared" si="0"/>
        <v>13.548560000000002</v>
      </c>
      <c r="M24" s="72">
        <f t="shared" si="0"/>
        <v>14.130400000000002</v>
      </c>
      <c r="N24" s="72">
        <f t="shared" si="0"/>
        <v>14.379760000000001</v>
      </c>
      <c r="O24" s="72">
        <f t="shared" si="0"/>
        <v>8.06264</v>
      </c>
      <c r="P24" s="73">
        <f>P21*0.8312</f>
        <v>6.1508800000000008</v>
      </c>
      <c r="Q24" s="74">
        <f>Q21*0.8312</f>
        <v>15.54344</v>
      </c>
      <c r="R24" s="74">
        <f t="shared" ref="R24:Y24" si="1">R21*0.8312</f>
        <v>18.2864</v>
      </c>
      <c r="S24" s="74">
        <f t="shared" si="1"/>
        <v>21.195600000000002</v>
      </c>
      <c r="T24" s="74">
        <f t="shared" si="1"/>
        <v>20.031920000000003</v>
      </c>
      <c r="U24" s="73">
        <f t="shared" si="1"/>
        <v>14.71224</v>
      </c>
      <c r="V24" s="73">
        <f t="shared" si="1"/>
        <v>22.026800000000001</v>
      </c>
      <c r="W24" s="73">
        <f>W21*0.8312</f>
        <v>12.96672</v>
      </c>
      <c r="X24" s="73">
        <f t="shared" si="1"/>
        <v>9.060080000000001</v>
      </c>
      <c r="Y24" s="73">
        <f t="shared" si="1"/>
        <v>16.374639999999999</v>
      </c>
      <c r="AC24" s="41"/>
      <c r="AD24" s="42"/>
      <c r="AE24" s="42"/>
      <c r="AF24" s="42"/>
      <c r="AG24" s="48"/>
      <c r="AH24" s="41"/>
      <c r="AJ24" s="43"/>
    </row>
    <row r="25" spans="1:36" x14ac:dyDescent="0.35">
      <c r="E25">
        <f>(SUM(D21:G21))/4</f>
        <v>29.975000000000001</v>
      </c>
      <c r="T25" s="28">
        <f>MIN(T24:X24)</f>
        <v>9.060080000000001</v>
      </c>
      <c r="AG25" s="44">
        <f>MIN(AG23:AJ23)</f>
        <v>0</v>
      </c>
    </row>
    <row r="26" spans="1:36" s="1" customFormat="1" ht="103.9" customHeight="1" x14ac:dyDescent="0.35">
      <c r="A26" s="119" t="s">
        <v>88</v>
      </c>
      <c r="B26" s="119"/>
      <c r="C26" s="119"/>
      <c r="D26" s="119"/>
      <c r="E26" s="119"/>
      <c r="F26" s="119"/>
      <c r="G26" s="119"/>
      <c r="H26" s="119"/>
      <c r="I26" s="119"/>
      <c r="J26" s="119"/>
      <c r="Q26" s="18"/>
      <c r="R26" s="18"/>
      <c r="S26" s="25"/>
      <c r="T26" s="18"/>
      <c r="V26"/>
      <c r="W26"/>
      <c r="X26"/>
      <c r="Y26" t="s">
        <v>120</v>
      </c>
      <c r="AC26" s="20"/>
      <c r="AD26" s="21"/>
      <c r="AE26" s="21"/>
      <c r="AF26" s="21"/>
      <c r="AG26" s="44"/>
      <c r="AH26" s="20"/>
      <c r="AJ26" s="33"/>
    </row>
    <row r="27" spans="1:36" x14ac:dyDescent="0.35">
      <c r="A27" t="s">
        <v>87</v>
      </c>
    </row>
  </sheetData>
  <mergeCells count="47">
    <mergeCell ref="AD2:AF2"/>
    <mergeCell ref="Y16:Y18"/>
    <mergeCell ref="T2:X2"/>
    <mergeCell ref="Q23:R23"/>
    <mergeCell ref="T23:X23"/>
    <mergeCell ref="T22:X22"/>
    <mergeCell ref="Q16:Q18"/>
    <mergeCell ref="R16:R18"/>
    <mergeCell ref="S16:S18"/>
    <mergeCell ref="T16:X18"/>
    <mergeCell ref="A20:B20"/>
    <mergeCell ref="A24:C24"/>
    <mergeCell ref="A26:J26"/>
    <mergeCell ref="A1:P1"/>
    <mergeCell ref="A23:B23"/>
    <mergeCell ref="C23:L23"/>
    <mergeCell ref="M23:P23"/>
    <mergeCell ref="D8:G8"/>
    <mergeCell ref="H8:M8"/>
    <mergeCell ref="A21:B21"/>
    <mergeCell ref="A22:B22"/>
    <mergeCell ref="D22:G22"/>
    <mergeCell ref="K22:L22"/>
    <mergeCell ref="N16:P18"/>
    <mergeCell ref="H16:M18"/>
    <mergeCell ref="D16:G18"/>
    <mergeCell ref="A16:B16"/>
    <mergeCell ref="A17:B17"/>
    <mergeCell ref="A18:B18"/>
    <mergeCell ref="A19:B19"/>
    <mergeCell ref="A15:B15"/>
    <mergeCell ref="K2:L2"/>
    <mergeCell ref="N2:P2"/>
    <mergeCell ref="A2:B2"/>
    <mergeCell ref="A5:A7"/>
    <mergeCell ref="A11:A13"/>
    <mergeCell ref="B3:C3"/>
    <mergeCell ref="B4:C4"/>
    <mergeCell ref="B5:C5"/>
    <mergeCell ref="B6:C6"/>
    <mergeCell ref="B7:C7"/>
    <mergeCell ref="B8:C8"/>
    <mergeCell ref="B9:C9"/>
    <mergeCell ref="B10:C10"/>
    <mergeCell ref="B11:C11"/>
    <mergeCell ref="B12:C12"/>
    <mergeCell ref="B13:C13"/>
  </mergeCell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1162D-6C1E-4064-AE59-2476D66878BA}">
  <dimension ref="C4:X26"/>
  <sheetViews>
    <sheetView topLeftCell="I7" workbookViewId="0">
      <selection activeCell="AB19" sqref="AB19"/>
    </sheetView>
  </sheetViews>
  <sheetFormatPr defaultRowHeight="14.5" x14ac:dyDescent="0.35"/>
  <cols>
    <col min="4" max="4" width="8.7265625" style="82"/>
  </cols>
  <sheetData>
    <row r="4" spans="4:22" x14ac:dyDescent="0.35">
      <c r="D4" s="81"/>
    </row>
    <row r="6" spans="4:22" x14ac:dyDescent="0.35">
      <c r="V6">
        <v>19.7</v>
      </c>
    </row>
    <row r="10" spans="4:22" x14ac:dyDescent="0.35">
      <c r="D10" s="83" t="s">
        <v>143</v>
      </c>
      <c r="E10" s="40">
        <v>29.5</v>
      </c>
    </row>
    <row r="11" spans="4:22" x14ac:dyDescent="0.35">
      <c r="D11" s="83" t="s">
        <v>144</v>
      </c>
      <c r="E11" s="40">
        <v>20.7</v>
      </c>
    </row>
    <row r="12" spans="4:22" x14ac:dyDescent="0.35">
      <c r="D12" s="83" t="s">
        <v>176</v>
      </c>
      <c r="E12" s="40">
        <v>18.399999999999999</v>
      </c>
    </row>
    <row r="13" spans="4:22" x14ac:dyDescent="0.35">
      <c r="D13" s="83" t="s">
        <v>140</v>
      </c>
      <c r="E13" s="40">
        <v>18.399999999999999</v>
      </c>
    </row>
    <row r="14" spans="4:22" x14ac:dyDescent="0.35">
      <c r="D14" s="83" t="s">
        <v>141</v>
      </c>
      <c r="E14" s="40">
        <v>19</v>
      </c>
    </row>
    <row r="15" spans="4:22" x14ac:dyDescent="0.35">
      <c r="D15" s="83" t="s">
        <v>1</v>
      </c>
      <c r="E15" s="40">
        <v>17</v>
      </c>
    </row>
    <row r="16" spans="4:22" x14ac:dyDescent="0.35">
      <c r="D16" s="83" t="s">
        <v>4</v>
      </c>
    </row>
    <row r="17" spans="3:24" x14ac:dyDescent="0.35">
      <c r="D17" s="83" t="s">
        <v>149</v>
      </c>
      <c r="E17" s="40">
        <v>18.7</v>
      </c>
    </row>
    <row r="18" spans="3:24" x14ac:dyDescent="0.35">
      <c r="D18" s="83" t="s">
        <v>146</v>
      </c>
      <c r="E18" s="40">
        <v>22</v>
      </c>
    </row>
    <row r="19" spans="3:24" x14ac:dyDescent="0.35">
      <c r="D19" s="83" t="s">
        <v>147</v>
      </c>
      <c r="E19" s="40">
        <v>25.5</v>
      </c>
    </row>
    <row r="20" spans="3:24" x14ac:dyDescent="0.35">
      <c r="D20" s="83" t="s">
        <v>148</v>
      </c>
      <c r="E20" s="40">
        <v>19.8</v>
      </c>
    </row>
    <row r="21" spans="3:24" x14ac:dyDescent="0.35">
      <c r="D21" s="83" t="s">
        <v>89</v>
      </c>
      <c r="E21" s="40">
        <v>19.7</v>
      </c>
    </row>
    <row r="25" spans="3:24" x14ac:dyDescent="0.35">
      <c r="C25">
        <v>1</v>
      </c>
      <c r="D25">
        <v>2</v>
      </c>
      <c r="E25">
        <v>3</v>
      </c>
      <c r="F25">
        <v>4</v>
      </c>
      <c r="G25">
        <v>5</v>
      </c>
      <c r="H25">
        <v>6</v>
      </c>
      <c r="I25">
        <v>7</v>
      </c>
      <c r="J25">
        <v>8</v>
      </c>
      <c r="K25">
        <v>9</v>
      </c>
      <c r="L25">
        <v>10</v>
      </c>
      <c r="M25">
        <v>11</v>
      </c>
      <c r="N25">
        <v>12</v>
      </c>
      <c r="O25">
        <v>13</v>
      </c>
      <c r="P25">
        <v>14</v>
      </c>
      <c r="Q25">
        <v>15</v>
      </c>
      <c r="R25">
        <v>16</v>
      </c>
      <c r="S25">
        <v>17</v>
      </c>
      <c r="T25">
        <v>18</v>
      </c>
      <c r="U25">
        <v>19</v>
      </c>
      <c r="V25">
        <v>20</v>
      </c>
      <c r="W25">
        <v>21</v>
      </c>
      <c r="X25">
        <v>22</v>
      </c>
    </row>
    <row r="26" spans="3:24" x14ac:dyDescent="0.35">
      <c r="C26">
        <v>31.2</v>
      </c>
      <c r="D26" s="82">
        <v>31.2</v>
      </c>
      <c r="E26">
        <v>30.3</v>
      </c>
      <c r="F26">
        <v>27.2</v>
      </c>
      <c r="G26">
        <v>20.7</v>
      </c>
      <c r="H26">
        <v>18.399999999999999</v>
      </c>
      <c r="I26">
        <v>18.399999999999999</v>
      </c>
      <c r="J26">
        <v>19.399999999999999</v>
      </c>
      <c r="K26">
        <v>16.3</v>
      </c>
      <c r="L26">
        <v>17</v>
      </c>
      <c r="M26">
        <v>17.3</v>
      </c>
      <c r="N26">
        <v>9.6999999999999993</v>
      </c>
      <c r="O26">
        <v>7.4</v>
      </c>
      <c r="P26">
        <v>18.7</v>
      </c>
      <c r="Q26">
        <v>22</v>
      </c>
      <c r="R26">
        <v>25.5</v>
      </c>
      <c r="S26">
        <v>24.1</v>
      </c>
      <c r="T26">
        <v>17.7</v>
      </c>
      <c r="U26">
        <v>26.5</v>
      </c>
      <c r="V26">
        <v>15.6</v>
      </c>
      <c r="W26">
        <v>10.9</v>
      </c>
      <c r="X26">
        <v>19.7</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A1B8B-D265-45D6-95E1-C3EB47C464A7}">
  <dimension ref="A1:A11"/>
  <sheetViews>
    <sheetView showRowColHeaders="0" tabSelected="1" zoomScaleNormal="100" workbookViewId="0">
      <selection activeCell="A10" sqref="A10"/>
    </sheetView>
  </sheetViews>
  <sheetFormatPr defaultColWidth="0" defaultRowHeight="11.5" zeroHeight="1" x14ac:dyDescent="0.25"/>
  <cols>
    <col min="1" max="1" width="80" style="105" customWidth="1"/>
    <col min="2" max="16384" width="8.7265625" style="50" hidden="1"/>
  </cols>
  <sheetData>
    <row r="1" spans="1:1" ht="157.5" customHeight="1" x14ac:dyDescent="0.7">
      <c r="A1" s="110" t="s">
        <v>211</v>
      </c>
    </row>
    <row r="2" spans="1:1" s="107" customFormat="1" ht="53.25" customHeight="1" x14ac:dyDescent="0.25">
      <c r="A2" s="105" t="s">
        <v>210</v>
      </c>
    </row>
    <row r="3" spans="1:1" ht="21" customHeight="1" x14ac:dyDescent="0.25">
      <c r="A3" s="105" t="s">
        <v>187</v>
      </c>
    </row>
    <row r="4" spans="1:1" ht="21" customHeight="1" x14ac:dyDescent="0.25">
      <c r="A4" s="108" t="s">
        <v>188</v>
      </c>
    </row>
    <row r="5" spans="1:1" ht="48" customHeight="1" x14ac:dyDescent="0.25">
      <c r="A5" s="105" t="s">
        <v>209</v>
      </c>
    </row>
    <row r="6" spans="1:1" ht="47.25" customHeight="1" x14ac:dyDescent="0.25">
      <c r="A6" s="105" t="s">
        <v>206</v>
      </c>
    </row>
    <row r="7" spans="1:1" s="106" customFormat="1" ht="48" customHeight="1" x14ac:dyDescent="0.25">
      <c r="A7" s="105" t="s">
        <v>213</v>
      </c>
    </row>
    <row r="8" spans="1:1" ht="95.25" customHeight="1" x14ac:dyDescent="0.25">
      <c r="A8" s="105" t="s">
        <v>207</v>
      </c>
    </row>
    <row r="9" spans="1:1" ht="60.75" customHeight="1" x14ac:dyDescent="0.25">
      <c r="A9" s="109" t="s">
        <v>208</v>
      </c>
    </row>
    <row r="10" spans="1:1" x14ac:dyDescent="0.25"/>
    <row r="11" spans="1:1" ht="14.5" hidden="1" customHeight="1" x14ac:dyDescent="0.25"/>
  </sheetData>
  <sheetProtection algorithmName="SHA-512" hashValue="+uTaTzPvtNFkTgiMmYG0ZTYoNqoU3tvTiUgNhqe1Bs6sJ6/lTPmkWBysJVXZGMZUpFiWn8toPNEqKiyvsMlw8g==" saltValue="JfKidIL4boIDPtI0ZyXVNw==" spinCount="100000" sheet="1" objects="1" scenarios="1"/>
  <hyperlinks>
    <hyperlink ref="A4" r:id="rId1" display="GLEC onderzoek" xr:uid="{FD7C7484-7003-4F91-A3F5-5FB471AE8F4E}"/>
  </hyperlinks>
  <pageMargins left="0.7" right="0.7" top="0.75" bottom="0.75" header="0.3" footer="0.3"/>
  <pageSetup paperSize="9" orientation="portrait"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854DD-949A-4938-86F5-2E383FB48499}">
  <dimension ref="A1:I45"/>
  <sheetViews>
    <sheetView showRowColHeaders="0" zoomScaleNormal="100" workbookViewId="0">
      <selection activeCell="B3" sqref="B3"/>
    </sheetView>
  </sheetViews>
  <sheetFormatPr defaultColWidth="0" defaultRowHeight="15" customHeight="1" zeroHeight="1" x14ac:dyDescent="0.35"/>
  <cols>
    <col min="1" max="1" width="9.54296875" style="36" customWidth="1"/>
    <col min="2" max="2" width="27.54296875" style="52" customWidth="1"/>
    <col min="3" max="3" width="18.54296875" style="52" customWidth="1"/>
    <col min="4" max="4" width="21.54296875" style="52" customWidth="1"/>
    <col min="5" max="5" width="21.54296875" style="52" hidden="1" customWidth="1"/>
    <col min="6" max="6" width="15.1796875" style="52" hidden="1" customWidth="1"/>
    <col min="7" max="7" width="20.7265625" style="53" hidden="1" customWidth="1"/>
    <col min="8" max="8" width="31.26953125" style="52" hidden="1" customWidth="1"/>
    <col min="9" max="9" width="6" style="52" hidden="1" customWidth="1"/>
    <col min="10" max="16384" width="8.7265625" style="52" hidden="1"/>
  </cols>
  <sheetData>
    <row r="1" spans="1:7" ht="15" customHeight="1" x14ac:dyDescent="0.35"/>
    <row r="2" spans="1:7" ht="15" customHeight="1" x14ac:dyDescent="0.35">
      <c r="B2" s="152" t="s">
        <v>182</v>
      </c>
      <c r="C2" s="152"/>
      <c r="D2" s="152"/>
      <c r="E2" s="57"/>
    </row>
    <row r="3" spans="1:7" ht="15" customHeight="1" x14ac:dyDescent="0.35">
      <c r="B3" s="58" t="s">
        <v>180</v>
      </c>
      <c r="D3" s="57"/>
      <c r="E3" s="57"/>
    </row>
    <row r="4" spans="1:7" ht="15" customHeight="1" x14ac:dyDescent="0.35">
      <c r="C4" s="59"/>
      <c r="D4" s="59"/>
      <c r="E4" s="57"/>
    </row>
    <row r="5" spans="1:7" ht="15" customHeight="1" x14ac:dyDescent="0.35">
      <c r="A5" s="36" t="s">
        <v>162</v>
      </c>
      <c r="B5" s="148" t="s">
        <v>181</v>
      </c>
      <c r="C5" s="148"/>
      <c r="D5" s="148"/>
    </row>
    <row r="6" spans="1:7" ht="15" customHeight="1" x14ac:dyDescent="0.35">
      <c r="B6" s="158" t="s">
        <v>121</v>
      </c>
      <c r="C6" s="158"/>
      <c r="D6" s="51"/>
    </row>
    <row r="7" spans="1:7" ht="15" customHeight="1" x14ac:dyDescent="0.35">
      <c r="D7" s="53"/>
    </row>
    <row r="8" spans="1:7" ht="15" customHeight="1" x14ac:dyDescent="0.35">
      <c r="A8" s="36" t="s">
        <v>163</v>
      </c>
      <c r="B8" s="54" t="s">
        <v>161</v>
      </c>
      <c r="C8" s="55" t="s">
        <v>0</v>
      </c>
      <c r="D8" s="56"/>
    </row>
    <row r="9" spans="1:7" ht="15" customHeight="1" x14ac:dyDescent="0.35">
      <c r="D9" s="53"/>
    </row>
    <row r="10" spans="1:7" ht="15" customHeight="1" x14ac:dyDescent="0.35">
      <c r="A10" s="36" t="s">
        <v>164</v>
      </c>
      <c r="B10" s="156" t="s">
        <v>152</v>
      </c>
      <c r="C10" s="157"/>
      <c r="D10" s="56"/>
      <c r="F10" s="60"/>
      <c r="G10" s="60"/>
    </row>
    <row r="11" spans="1:7" ht="15" customHeight="1" x14ac:dyDescent="0.35">
      <c r="B11" s="54" t="s">
        <v>153</v>
      </c>
      <c r="C11" s="61" t="str">
        <f>VLOOKUP(B6,'GLEC &gt;&gt; EEOI IMO Tabel'!AC4:AH16,2,FALSE)</f>
        <v xml:space="preserve">- </v>
      </c>
      <c r="D11" s="53"/>
    </row>
    <row r="12" spans="1:7" ht="15" customHeight="1" x14ac:dyDescent="0.35">
      <c r="B12" s="54" t="s">
        <v>154</v>
      </c>
      <c r="C12" s="61" t="str">
        <f>VLOOKUP(B6,'GLEC &gt;&gt; EEOI IMO Tabel'!AC4:AI16,3,FALSE)</f>
        <v xml:space="preserve">- </v>
      </c>
      <c r="D12" s="56"/>
    </row>
    <row r="13" spans="1:7" ht="15" customHeight="1" x14ac:dyDescent="0.35">
      <c r="B13" s="54" t="s">
        <v>155</v>
      </c>
      <c r="C13" s="61" t="str">
        <f>VLOOKUP(B6,'GLEC &gt;&gt; EEOI IMO Tabel'!AC4:AJ16,4,FALSE)</f>
        <v xml:space="preserve">- </v>
      </c>
      <c r="D13" s="53"/>
    </row>
    <row r="14" spans="1:7" ht="15" customHeight="1" x14ac:dyDescent="0.35">
      <c r="D14" s="53"/>
    </row>
    <row r="15" spans="1:7" ht="15" customHeight="1" x14ac:dyDescent="0.35">
      <c r="A15" s="36" t="s">
        <v>165</v>
      </c>
      <c r="B15" s="159" t="s">
        <v>202</v>
      </c>
      <c r="C15" s="159"/>
      <c r="D15" s="53"/>
    </row>
    <row r="16" spans="1:7" ht="15" customHeight="1" x14ac:dyDescent="0.35">
      <c r="B16" s="54" t="s">
        <v>198</v>
      </c>
      <c r="C16" s="95" t="s">
        <v>190</v>
      </c>
      <c r="D16" s="62"/>
    </row>
    <row r="17" spans="1:8" ht="15" customHeight="1" x14ac:dyDescent="0.35">
      <c r="B17" s="54" t="s">
        <v>199</v>
      </c>
      <c r="C17" s="97" t="str">
        <f>VLOOKUP(B6,'GLEC &gt;&gt; EEOI IMO Tabel'!AC4:AH16,6,FALSE)</f>
        <v xml:space="preserve">- </v>
      </c>
      <c r="D17" s="62"/>
      <c r="G17" s="91"/>
    </row>
    <row r="18" spans="1:8" s="93" customFormat="1" ht="15" customHeight="1" x14ac:dyDescent="0.35">
      <c r="A18" s="94"/>
      <c r="B18" s="56"/>
      <c r="C18" s="62"/>
      <c r="D18" s="62"/>
      <c r="E18" s="91"/>
      <c r="F18" s="91"/>
      <c r="G18" s="91"/>
      <c r="H18" s="91"/>
    </row>
    <row r="19" spans="1:8" s="93" customFormat="1" ht="15" customHeight="1" x14ac:dyDescent="0.35">
      <c r="A19" s="36" t="s">
        <v>196</v>
      </c>
      <c r="B19" s="151" t="s">
        <v>212</v>
      </c>
      <c r="C19" s="151"/>
      <c r="D19" s="62"/>
      <c r="E19" s="99"/>
      <c r="F19" s="99"/>
      <c r="G19" s="99"/>
      <c r="H19" s="99"/>
    </row>
    <row r="20" spans="1:8" ht="15" customHeight="1" x14ac:dyDescent="0.35">
      <c r="A20" s="52"/>
      <c r="B20" s="100" t="s">
        <v>201</v>
      </c>
      <c r="C20" s="101">
        <v>28.3</v>
      </c>
      <c r="G20" s="91"/>
    </row>
    <row r="21" spans="1:8" ht="15" customHeight="1" x14ac:dyDescent="0.35">
      <c r="B21" s="96"/>
      <c r="G21" s="92"/>
    </row>
    <row r="22" spans="1:8" ht="15" customHeight="1" x14ac:dyDescent="0.35"/>
    <row r="23" spans="1:8" ht="15" customHeight="1" x14ac:dyDescent="0.35">
      <c r="B23" s="57" t="s">
        <v>168</v>
      </c>
    </row>
    <row r="24" spans="1:8" ht="15" customHeight="1" x14ac:dyDescent="0.35"/>
    <row r="25" spans="1:8" ht="15" customHeight="1" x14ac:dyDescent="0.35">
      <c r="A25" s="36" t="s">
        <v>166</v>
      </c>
      <c r="B25" s="154" t="s">
        <v>193</v>
      </c>
      <c r="C25" s="154"/>
      <c r="D25" s="155"/>
    </row>
    <row r="26" spans="1:8" ht="15" customHeight="1" x14ac:dyDescent="0.35">
      <c r="B26" s="160" t="s">
        <v>169</v>
      </c>
      <c r="C26" s="161"/>
      <c r="D26" s="53"/>
    </row>
    <row r="27" spans="1:8" ht="15" customHeight="1" x14ac:dyDescent="0.35">
      <c r="A27" s="36">
        <v>1</v>
      </c>
      <c r="B27" s="162" t="s">
        <v>121</v>
      </c>
      <c r="C27" s="163"/>
      <c r="D27" s="60"/>
    </row>
    <row r="28" spans="1:8" ht="15" customHeight="1" x14ac:dyDescent="0.35">
      <c r="A28" s="36">
        <v>2</v>
      </c>
      <c r="B28" s="162" t="s">
        <v>121</v>
      </c>
      <c r="C28" s="163"/>
      <c r="D28" s="60"/>
    </row>
    <row r="29" spans="1:8" ht="15" customHeight="1" x14ac:dyDescent="0.35">
      <c r="A29" s="36">
        <v>3</v>
      </c>
      <c r="B29" s="162" t="s">
        <v>121</v>
      </c>
      <c r="C29" s="163"/>
      <c r="D29" s="60"/>
    </row>
    <row r="30" spans="1:8" ht="15" customHeight="1" x14ac:dyDescent="0.35">
      <c r="A30" s="36">
        <v>4</v>
      </c>
      <c r="B30" s="162" t="s">
        <v>121</v>
      </c>
      <c r="C30" s="163"/>
      <c r="D30" s="60"/>
    </row>
    <row r="31" spans="1:8" ht="15" customHeight="1" x14ac:dyDescent="0.35">
      <c r="A31" s="36">
        <v>5</v>
      </c>
      <c r="B31" s="162" t="s">
        <v>121</v>
      </c>
      <c r="C31" s="163"/>
      <c r="D31" s="60"/>
      <c r="G31" s="67"/>
    </row>
    <row r="32" spans="1:8" ht="15" customHeight="1" x14ac:dyDescent="0.35">
      <c r="A32" s="36">
        <v>6</v>
      </c>
      <c r="B32" s="162" t="s">
        <v>121</v>
      </c>
      <c r="C32" s="163"/>
      <c r="D32" s="60"/>
    </row>
    <row r="33" spans="1:7" ht="15" customHeight="1" x14ac:dyDescent="0.35"/>
    <row r="34" spans="1:7" ht="30" customHeight="1" x14ac:dyDescent="0.35">
      <c r="A34" s="36" t="s">
        <v>167</v>
      </c>
      <c r="B34" s="153" t="s">
        <v>203</v>
      </c>
      <c r="C34" s="153"/>
      <c r="D34" s="148"/>
    </row>
    <row r="35" spans="1:7" ht="15" customHeight="1" x14ac:dyDescent="0.35">
      <c r="B35" s="150" t="s">
        <v>152</v>
      </c>
      <c r="C35" s="150"/>
      <c r="D35" s="53"/>
    </row>
    <row r="36" spans="1:7" ht="15" customHeight="1" x14ac:dyDescent="0.35">
      <c r="B36" s="63" t="s">
        <v>153</v>
      </c>
      <c r="C36" s="64">
        <v>0</v>
      </c>
      <c r="D36" s="53"/>
    </row>
    <row r="37" spans="1:7" ht="15" customHeight="1" x14ac:dyDescent="0.35">
      <c r="B37" s="63" t="s">
        <v>154</v>
      </c>
      <c r="C37" s="65">
        <v>0</v>
      </c>
      <c r="D37" s="66"/>
    </row>
    <row r="38" spans="1:7" ht="15" customHeight="1" x14ac:dyDescent="0.35">
      <c r="B38" s="63" t="s">
        <v>155</v>
      </c>
      <c r="C38" s="64">
        <v>0</v>
      </c>
      <c r="D38" s="53"/>
    </row>
    <row r="39" spans="1:7" ht="15" customHeight="1" x14ac:dyDescent="0.35"/>
    <row r="40" spans="1:7" ht="30" customHeight="1" x14ac:dyDescent="0.35">
      <c r="A40" s="36" t="s">
        <v>195</v>
      </c>
      <c r="B40" s="149" t="s">
        <v>197</v>
      </c>
      <c r="C40" s="149"/>
      <c r="D40" s="149"/>
    </row>
    <row r="41" spans="1:7" ht="15" customHeight="1" x14ac:dyDescent="0.35">
      <c r="B41" s="70" t="s">
        <v>158</v>
      </c>
    </row>
    <row r="42" spans="1:7" ht="15" customHeight="1" x14ac:dyDescent="0.35"/>
    <row r="43" spans="1:7" ht="90.65" customHeight="1" x14ac:dyDescent="0.35">
      <c r="B43" s="147" t="str">
        <f>VLOOKUP($B$41,'Bevestiging '!$C$2:$E$4,2,FALSE)</f>
        <v xml:space="preserve"> -</v>
      </c>
      <c r="C43" s="147"/>
      <c r="D43" s="147"/>
      <c r="G43" s="71"/>
    </row>
    <row r="44" spans="1:7" ht="15" customHeight="1" x14ac:dyDescent="0.35">
      <c r="G44" s="71"/>
    </row>
    <row r="45" spans="1:7" ht="15" customHeight="1" x14ac:dyDescent="0.35"/>
  </sheetData>
  <sheetProtection algorithmName="SHA-512" hashValue="Ii9orQ62xAMRgLKjM6OQ8cSUiAiD47b6jeMgk0Kw0cnSB1lumfBq7+xjNF7K7zXG+JeNPXfm/UpFpRbDg6XbqQ==" saltValue="OIIZnabSsXgyrN3MPqOJ5Q==" spinCount="100000" sheet="1" selectLockedCells="1"/>
  <mergeCells count="18">
    <mergeCell ref="B2:D2"/>
    <mergeCell ref="B34:D34"/>
    <mergeCell ref="B25:D25"/>
    <mergeCell ref="B10:C10"/>
    <mergeCell ref="B6:C6"/>
    <mergeCell ref="B15:C15"/>
    <mergeCell ref="B26:C26"/>
    <mergeCell ref="B27:C27"/>
    <mergeCell ref="B28:C28"/>
    <mergeCell ref="B29:C29"/>
    <mergeCell ref="B30:C30"/>
    <mergeCell ref="B32:C32"/>
    <mergeCell ref="B31:C31"/>
    <mergeCell ref="B43:D43"/>
    <mergeCell ref="B5:D5"/>
    <mergeCell ref="B40:D40"/>
    <mergeCell ref="B35:C35"/>
    <mergeCell ref="B19:C19"/>
  </mergeCells>
  <hyperlinks>
    <hyperlink ref="B3" r:id="rId1" xr:uid="{E23008CA-2B02-4607-8E74-67DAC12A1443}"/>
    <hyperlink ref="B19" r:id="rId2" display="Referentiewaarde van CO2-emissie (56,6 g/tkm)" xr:uid="{3AE4F3AB-6E34-4E37-8D9E-E40A1F7E48CF}"/>
  </hyperlinks>
  <pageMargins left="0.7" right="0.7" top="0.75" bottom="0.75" header="0.3" footer="0.3"/>
  <pageSetup paperSize="9" scale="92" orientation="portrait" r:id="rId3"/>
  <extLst>
    <ext xmlns:x14="http://schemas.microsoft.com/office/spreadsheetml/2009/9/main" uri="{CCE6A557-97BC-4b89-ADB6-D9C93CAAB3DF}">
      <x14:dataValidations xmlns:xm="http://schemas.microsoft.com/office/excel/2006/main" count="3">
        <x14:dataValidation type="list" allowBlank="1" showInputMessage="1" showErrorMessage="1" xr:uid="{5E8EA156-736E-4735-856C-57058A63F81A}">
          <x14:formula1>
            <xm:f>'GLEC &gt;&gt; EEOI IMO Tabel'!$AC$4:$AC$16</xm:f>
          </x14:formula1>
          <xm:sqref>B6</xm:sqref>
        </x14:dataValidation>
        <x14:dataValidation type="list" allowBlank="1" showInputMessage="1" showErrorMessage="1" xr:uid="{5C141EE8-371C-4ECF-840F-B0C38365FE16}">
          <x14:formula1>
            <xm:f>'Bevestiging '!$C$2:$C$4</xm:f>
          </x14:formula1>
          <xm:sqref>B41</xm:sqref>
        </x14:dataValidation>
        <x14:dataValidation type="list" allowBlank="1" showInputMessage="1" showErrorMessage="1" xr:uid="{C76077FD-D3B2-4287-B93E-A8F25EA671D9}">
          <x14:formula1>
            <xm:f>Brandstof!$C$6:$C$12</xm:f>
          </x14:formula1>
          <xm:sqref>B27:C32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B0D0C9C14ED1478EDEBB3E133A873F" ma:contentTypeVersion="12" ma:contentTypeDescription="Een nieuw document maken." ma:contentTypeScope="" ma:versionID="35ac63619b37e78cc56a1dce3f516844">
  <xsd:schema xmlns:xsd="http://www.w3.org/2001/XMLSchema" xmlns:xs="http://www.w3.org/2001/XMLSchema" xmlns:p="http://schemas.microsoft.com/office/2006/metadata/properties" xmlns:ns3="f8b59850-cbc4-4af2-8447-b0d87dfa3287" xmlns:ns4="5e6c0e04-17ee-4d60-8662-dd1307e8d340" targetNamespace="http://schemas.microsoft.com/office/2006/metadata/properties" ma:root="true" ma:fieldsID="c202ba9c55f9f1bad09f3d5337f556bd" ns3:_="" ns4:_="">
    <xsd:import namespace="f8b59850-cbc4-4af2-8447-b0d87dfa3287"/>
    <xsd:import namespace="5e6c0e04-17ee-4d60-8662-dd1307e8d34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_activity"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b59850-cbc4-4af2-8447-b0d87dfa3287"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SharingHintHash" ma:index="10" nillable="true" ma:displayName="Hint-hash dele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6c0e04-17ee-4d60-8662-dd1307e8d34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_activity" ma:index="17" nillable="true" ma:displayName="_activity" ma:hidden="true" ma:internalName="_activity">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5e6c0e04-17ee-4d60-8662-dd1307e8d340" xsi:nil="true"/>
  </documentManagement>
</p:properties>
</file>

<file path=customXml/itemProps1.xml><?xml version="1.0" encoding="utf-8"?>
<ds:datastoreItem xmlns:ds="http://schemas.openxmlformats.org/officeDocument/2006/customXml" ds:itemID="{FD2535EC-C5E4-45F3-9F20-06830457CB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b59850-cbc4-4af2-8447-b0d87dfa3287"/>
    <ds:schemaRef ds:uri="5e6c0e04-17ee-4d60-8662-dd1307e8d3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E6C364-284A-4549-AE06-EFA86635B2DA}">
  <ds:schemaRefs>
    <ds:schemaRef ds:uri="http://schemas.microsoft.com/sharepoint/v3/contenttype/forms"/>
  </ds:schemaRefs>
</ds:datastoreItem>
</file>

<file path=customXml/itemProps3.xml><?xml version="1.0" encoding="utf-8"?>
<ds:datastoreItem xmlns:ds="http://schemas.openxmlformats.org/officeDocument/2006/customXml" ds:itemID="{6C6AEA01-74B6-494A-96C6-8F8ED2296A27}">
  <ds:schemaRefs>
    <ds:schemaRef ds:uri="http://purl.org/dc/elements/1.1/"/>
    <ds:schemaRef ds:uri="http://schemas.microsoft.com/office/2006/documentManagement/types"/>
    <ds:schemaRef ds:uri="5e6c0e04-17ee-4d60-8662-dd1307e8d340"/>
    <ds:schemaRef ds:uri="http://purl.org/dc/terms/"/>
    <ds:schemaRef ds:uri="http://schemas.openxmlformats.org/package/2006/metadata/core-properties"/>
    <ds:schemaRef ds:uri="http://purl.org/dc/dcmitype/"/>
    <ds:schemaRef ds:uri="http://schemas.microsoft.com/office/infopath/2007/PartnerControls"/>
    <ds:schemaRef ds:uri="f8b59850-cbc4-4af2-8447-b0d87dfa3287"/>
    <ds:schemaRef ds:uri="http://schemas.microsoft.com/office/2006/metadata/properties"/>
    <ds:schemaRef ds:uri="http://www.w3.org/XML/1998/namespace"/>
  </ds:schemaRefs>
</ds:datastoreItem>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Brandstof</vt:lpstr>
      <vt:lpstr>Bevestiging </vt:lpstr>
      <vt:lpstr>GLEC &gt;&gt; EEOI IMO Tabel</vt:lpstr>
      <vt:lpstr>Blad1</vt:lpstr>
      <vt:lpstr>Inleiding</vt:lpstr>
      <vt:lpstr>Emissieprestatie</vt:lpstr>
      <vt:lpstr>Inleiding!Afdrukbereik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GLEC-handleiding</dc:title>
  <dc:creator>Rijksdienst voor Ondernemend Nederland</dc:creator>
  <cp:lastModifiedBy>Rijksdienst voor Ondernemend Nederland</cp:lastModifiedBy>
  <cp:lastPrinted>2024-06-16T08:36:37Z</cp:lastPrinted>
  <dcterms:created xsi:type="dcterms:W3CDTF">2024-03-26T07:54:39Z</dcterms:created>
  <dcterms:modified xsi:type="dcterms:W3CDTF">2024-06-20T08:15:47Z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0x010100D3B0D0C9C14ED1478EDEBB3E133A873F</vt:lpwstr>
  </property>
</Properties>
</file>