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95" windowWidth="15240" windowHeight="8865" activeTab="0"/>
  </bookViews>
  <sheets>
    <sheet name="Toelichting" sheetId="1" r:id="rId1"/>
    <sheet name="mtr" sheetId="2" state="hidden" r:id="rId2"/>
    <sheet name="spc" sheetId="3" state="hidden" r:id="rId3"/>
    <sheet name="Energietarieven" sheetId="4" r:id="rId4"/>
    <sheet name="mtr_1" sheetId="5" r:id="rId5"/>
    <sheet name="spc_1" sheetId="6" r:id="rId6"/>
    <sheet name="Blad1" sheetId="7" r:id="rId7"/>
  </sheets>
  <definedNames>
    <definedName name="_xlnm.Print_Area" localSheetId="3">'Energietarieven'!$A$1:$F$26</definedName>
    <definedName name="_xlnm.Print_Area" localSheetId="1">'mtr'!$A$1:$F$36</definedName>
    <definedName name="_xlnm.Print_Area" localSheetId="4">'mtr_1'!$A$1:$F$36</definedName>
    <definedName name="_xlnm.Print_Area" localSheetId="2">'spc'!$B$20:$I$86</definedName>
    <definedName name="_xlnm.Print_Area" localSheetId="5">'spc_1'!$B$24:$I$88</definedName>
    <definedName name="_xlnm.Print_Area" localSheetId="0">'Toelichting'!$B$5:$E$64</definedName>
    <definedName name="nr">'Toelichting'!$V$2</definedName>
  </definedNames>
  <calcPr fullCalcOnLoad="1" iterate="1" iterateCount="10" iterateDelta="0.001"/>
</workbook>
</file>

<file path=xl/comments2.xml><?xml version="1.0" encoding="utf-8"?>
<comments xmlns="http://schemas.openxmlformats.org/spreadsheetml/2006/main">
  <authors>
    <author>Theo</author>
  </authors>
  <commentList>
    <comment ref="C7" authorId="0">
      <text>
        <r>
          <rPr>
            <b/>
            <sz val="8"/>
            <rFont val="Tahoma"/>
            <family val="0"/>
          </rPr>
          <t>Van Beek Ingenieurs:</t>
        </r>
        <r>
          <rPr>
            <sz val="8"/>
            <rFont val="Tahoma"/>
            <family val="0"/>
          </rPr>
          <t xml:space="preserve">
Waarden worden in principe overgenomen uit een specificatieblad. U kunt ervoor kiezen het specificatieblad niet te gebruiken. Dan in deze tabel direct de besparingen en extra kosten invullen.</t>
        </r>
      </text>
    </comment>
  </commentList>
</comments>
</file>

<file path=xl/comments4.xml><?xml version="1.0" encoding="utf-8"?>
<comments xmlns="http://schemas.openxmlformats.org/spreadsheetml/2006/main">
  <authors>
    <author>Theo</author>
  </authors>
  <commentList>
    <comment ref="D12" authorId="0">
      <text>
        <r>
          <rPr>
            <sz val="8"/>
            <rFont val="Tahoma"/>
            <family val="2"/>
          </rPr>
          <t>Tarief voor warmte berekend op basis van aardgastarief en warmteopwekkingrendement van 90%</t>
        </r>
        <r>
          <rPr>
            <sz val="8"/>
            <rFont val="Tahoma"/>
            <family val="0"/>
          </rPr>
          <t xml:space="preserve">
</t>
        </r>
      </text>
    </comment>
    <comment ref="D13" authorId="0">
      <text>
        <r>
          <rPr>
            <sz val="8"/>
            <rFont val="Tahoma"/>
            <family val="2"/>
          </rPr>
          <t>Tarief voor Koude berekend op basis van elektriciteitstarief en koudefactor van 3 (3 GJth koude per GJ elektrische arbeid)</t>
        </r>
      </text>
    </comment>
  </commentList>
</comments>
</file>

<file path=xl/comments5.xml><?xml version="1.0" encoding="utf-8"?>
<comments xmlns="http://schemas.openxmlformats.org/spreadsheetml/2006/main">
  <authors>
    <author>Theo</author>
  </authors>
  <commentList>
    <comment ref="C7" authorId="0">
      <text>
        <r>
          <rPr>
            <sz val="8"/>
            <rFont val="Tahoma"/>
            <family val="0"/>
          </rPr>
          <t>Waarden worden in principe overgenomen uit een specificatieblad. U kunt ervoor kiezen het specificatieblad niet te gebruiken. Dan in deze tabel direct de besparingen en extra kosten invullen.</t>
        </r>
      </text>
    </comment>
  </commentList>
</comments>
</file>

<file path=xl/comments6.xml><?xml version="1.0" encoding="utf-8"?>
<comments xmlns="http://schemas.openxmlformats.org/spreadsheetml/2006/main">
  <authors>
    <author>Theo</author>
  </authors>
  <commentList>
    <comment ref="D43" authorId="0">
      <text>
        <r>
          <rPr>
            <sz val="8"/>
            <rFont val="Tahoma"/>
            <family val="2"/>
          </rPr>
          <t>manuren x tarief</t>
        </r>
        <r>
          <rPr>
            <sz val="8"/>
            <rFont val="Tahoma"/>
            <family val="0"/>
          </rPr>
          <t xml:space="preserve">
</t>
        </r>
      </text>
    </comment>
  </commentList>
</comments>
</file>

<file path=xl/sharedStrings.xml><?xml version="1.0" encoding="utf-8"?>
<sst xmlns="http://schemas.openxmlformats.org/spreadsheetml/2006/main" count="295" uniqueCount="127">
  <si>
    <t>Tabel energietarieven:</t>
  </si>
  <si>
    <t>Omschrijving</t>
  </si>
  <si>
    <t>eenheid</t>
  </si>
  <si>
    <t>tarief</t>
  </si>
  <si>
    <t>Elektriciteit</t>
  </si>
  <si>
    <t>Elektriciteit daltarief</t>
  </si>
  <si>
    <t>Elektriciteit plateautarief</t>
  </si>
  <si>
    <t>[€/kWh]</t>
  </si>
  <si>
    <t>Aardgas</t>
  </si>
  <si>
    <t>[€/m3]</t>
  </si>
  <si>
    <t>Warmte</t>
  </si>
  <si>
    <t>[€/GJth]</t>
  </si>
  <si>
    <t>Koude</t>
  </si>
  <si>
    <t>Omschrijving:</t>
  </si>
  <si>
    <t>Exploitatie</t>
  </si>
  <si>
    <t>Investering:</t>
  </si>
  <si>
    <t>EUR</t>
  </si>
  <si>
    <t>jaar</t>
  </si>
  <si>
    <t>Titel maatregel:</t>
  </si>
  <si>
    <t>1. Energie</t>
  </si>
  <si>
    <t>2. Onderhoud</t>
  </si>
  <si>
    <t>3. Afval</t>
  </si>
  <si>
    <t>4. Bediening</t>
  </si>
  <si>
    <t>5. Opbrengst extra productie</t>
  </si>
  <si>
    <t>6. Overig</t>
  </si>
  <si>
    <t>8. Resultaat voor belasting</t>
  </si>
  <si>
    <t>10. Resultaat na belasting</t>
  </si>
  <si>
    <t>Totaal jaarlijkse cashflow</t>
  </si>
  <si>
    <t>1. Aanschaf nieuwe installatie</t>
  </si>
  <si>
    <t>2. Engineering en ontwikkeling</t>
  </si>
  <si>
    <t>3. Bouw en installatie</t>
  </si>
  <si>
    <t>4. Subsidie</t>
  </si>
  <si>
    <t>5. Opbrengst oude installatie</t>
  </si>
  <si>
    <t>Totaal investeringen</t>
  </si>
  <si>
    <t>Opbrengsten [EUR]</t>
  </si>
  <si>
    <t>Totaal         [EUR]</t>
  </si>
  <si>
    <t>Levensduur nieuwe installatie</t>
  </si>
  <si>
    <t>Uitgaven          [Eur]</t>
  </si>
  <si>
    <t>Tvt berekend (totaal investering / cash flow)</t>
  </si>
  <si>
    <t>Netto Contante Waarde (interne rentevoet = 15%)</t>
  </si>
  <si>
    <t>Totaal         [EUR/jaar]</t>
  </si>
  <si>
    <t>Besparingen [EUR/jaar]</t>
  </si>
  <si>
    <t>Extra kosten  [Eur/jaar]</t>
  </si>
  <si>
    <t>7. Afschrijving (i.v.m. belasting)</t>
  </si>
  <si>
    <t>Resultaten:</t>
  </si>
  <si>
    <t>Besparing</t>
  </si>
  <si>
    <t>Extra verbruik</t>
  </si>
  <si>
    <t>Eenheid</t>
  </si>
  <si>
    <t>Tarief</t>
  </si>
  <si>
    <t>Extra kosten</t>
  </si>
  <si>
    <t>Valideren:</t>
  </si>
  <si>
    <t>Energie</t>
  </si>
  <si>
    <t>Subtotaal energie</t>
  </si>
  <si>
    <t>[kWh]</t>
  </si>
  <si>
    <t>[m3]</t>
  </si>
  <si>
    <t>[GJth]</t>
  </si>
  <si>
    <t>Onderhoudskosten:</t>
  </si>
  <si>
    <t>Onderhoud nieuwe installatie:</t>
  </si>
  <si>
    <t>- investering:</t>
  </si>
  <si>
    <t>- percentage onderhoudskosten</t>
  </si>
  <si>
    <t>EUR/jaar</t>
  </si>
  <si>
    <t>Specificatie energie:</t>
  </si>
  <si>
    <t>Specificatie onderhoudskosten:</t>
  </si>
  <si>
    <t>Subtotaal onderhoud</t>
  </si>
  <si>
    <t>Onderhoud oude installatie:</t>
  </si>
  <si>
    <t>- manuren</t>
  </si>
  <si>
    <t>- onderdelen</t>
  </si>
  <si>
    <t>Totaal</t>
  </si>
  <si>
    <t>Afval:</t>
  </si>
  <si>
    <t>Afval bij oude installatie:</t>
  </si>
  <si>
    <t>- kosten per eenheid</t>
  </si>
  <si>
    <t>- hoeveelheid</t>
  </si>
  <si>
    <t>Subtotaal kosten oud</t>
  </si>
  <si>
    <t>Afval bij nieuwe installatie:</t>
  </si>
  <si>
    <t>Subtotaal afval:</t>
  </si>
  <si>
    <t>ton</t>
  </si>
  <si>
    <t>EUR/ton</t>
  </si>
  <si>
    <t>Bediening:</t>
  </si>
  <si>
    <t>Manuren bij nieuwe installatie:</t>
  </si>
  <si>
    <t>Manuren bij oude installatie:</t>
  </si>
  <si>
    <t>uur</t>
  </si>
  <si>
    <t>EUR/uur</t>
  </si>
  <si>
    <t>Subtotaal bediening:</t>
  </si>
  <si>
    <t>Extra productie:</t>
  </si>
  <si>
    <t>Productie met nieuwe installatie</t>
  </si>
  <si>
    <t>Productie met oude installatie:</t>
  </si>
  <si>
    <t>- opbrengst per eenheid</t>
  </si>
  <si>
    <t>Overig:</t>
  </si>
  <si>
    <t>- overig 1</t>
  </si>
  <si>
    <t>- overig 2</t>
  </si>
  <si>
    <t>- overig 3</t>
  </si>
  <si>
    <t>- overig 4</t>
  </si>
  <si>
    <t>- overig 5</t>
  </si>
  <si>
    <t>- overig 6</t>
  </si>
  <si>
    <t>Subtotaal overig:</t>
  </si>
  <si>
    <t>Subtotaal opbrengst oud</t>
  </si>
  <si>
    <t>Subtotaal opbrengst nieuw</t>
  </si>
  <si>
    <t>Subtotaal extra productie</t>
  </si>
  <si>
    <t>(Netto Contante Waarde &gt; 0 dan is project rendabel)</t>
  </si>
  <si>
    <t>Rentepercentage</t>
  </si>
  <si>
    <t>Max. t.v.t. bij rentepercentage 15%</t>
  </si>
  <si>
    <t>9. Belasting: percentage</t>
  </si>
  <si>
    <t xml:space="preserve">    Belastingbedrag:</t>
  </si>
  <si>
    <t>Hulpgetallen bij beoordeling variabele terugverdientijd:</t>
  </si>
  <si>
    <t>CW toekomstige Cash Flows</t>
  </si>
  <si>
    <t>11. Afschrijving (compensatie voor pos. 7)</t>
  </si>
  <si>
    <t>uren/jaar</t>
  </si>
  <si>
    <t>Subtotaal onderhoud nieuw</t>
  </si>
  <si>
    <t>Subtotaal kosten afval oud</t>
  </si>
  <si>
    <t>Subtotaal onderhoud oud</t>
  </si>
  <si>
    <t>Subtotaal kosten bediening oud</t>
  </si>
  <si>
    <t>Nieuwe installatie:</t>
  </si>
  <si>
    <t>Oude installatie</t>
  </si>
  <si>
    <t>- uurtarief</t>
  </si>
  <si>
    <t>- kosten voor manuren</t>
  </si>
  <si>
    <t xml:space="preserve">Subtotaal kosten afval nieuw </t>
  </si>
  <si>
    <t>Subtotaal kosten bediening nieuw</t>
  </si>
  <si>
    <t>Opbrengst extra productie nieuw</t>
  </si>
  <si>
    <t>Opbrengst extra productie oud</t>
  </si>
  <si>
    <t>Maatregelblad nr</t>
  </si>
  <si>
    <t>Specificatie besparingen en extra kosten</t>
  </si>
  <si>
    <t xml:space="preserve">Specificatie besparingen en extra kosten </t>
  </si>
  <si>
    <t>Voorbeeld maatregel</t>
  </si>
  <si>
    <t>In dit vak kunt u een toelichting geven op de te beoordelen maatregel. Bijvoorbeeld aard van de uit te voeren werkzaamheden en het mechanisme van de energiebesparing. In onderstaand voorbeeld zijn in het specificatieblad de besparingen en extra kosten die ontstaan bij uitvoering van de maatregel berekend. Deze besparingen en extra kosten worden automatisch overgenomen in dit maatregelenblad. U kunt eventueel ook de besparingen en extra kosten direct als getal invullen (in de wit/geel gemaakte cellen).</t>
  </si>
  <si>
    <t xml:space="preserve"> </t>
  </si>
  <si>
    <t xml:space="preserve">Voor meer informatie over MJA3 en de energie-efficiencyplannen: </t>
  </si>
  <si>
    <t>http://www.rvo.nl/mja</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</si>
</sst>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 #,##0_-;\-* #,##0_-;_-* &quot;-&quot;_-;_-@_-"/>
    <numFmt numFmtId="184" formatCode="_-&quot;€&quot;\ * #,##0.00_-;\-&quot;€&quot;\ * #,##0.00_-;_-&quot;€&quot;\ * &quot;-&quot;??_-;_-@_-"/>
    <numFmt numFmtId="185" formatCode="_-* #,##0.00_-;\-* #,##0.00_-;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_-* #,##0_-;_-* #,##0\-;_-* &quot;-&quot;??_-;_-@_-"/>
    <numFmt numFmtId="193" formatCode="#,##0;\-#,##0;\-\ "/>
    <numFmt numFmtId="194" formatCode="#,##0\ \ ;\-#,##0\ \ ;\-\ "/>
    <numFmt numFmtId="195" formatCode="#,##0\ \ ;\-#,##0\ \ ;\-\ \ "/>
    <numFmt numFmtId="196" formatCode="#,##0.0;\-#,##0.0;\-\ "/>
    <numFmt numFmtId="197" formatCode="0.0"/>
    <numFmt numFmtId="198" formatCode="&quot;€&quot;\ #,##0.0_-;[Red]&quot;€&quot;\ #,##0.0\-"/>
    <numFmt numFmtId="199" formatCode="#,##0.00;\-#,##0.00;\-\ "/>
    <numFmt numFmtId="200" formatCode="#,##0.000;\-#,##0.000;\-\ "/>
    <numFmt numFmtId="201" formatCode="0.000000"/>
    <numFmt numFmtId="202" formatCode="0.00000"/>
    <numFmt numFmtId="203" formatCode="0.0000"/>
    <numFmt numFmtId="204" formatCode="0.000"/>
  </numFmts>
  <fonts count="49">
    <font>
      <sz val="10"/>
      <name val="Arial"/>
      <family val="0"/>
    </font>
    <font>
      <b/>
      <sz val="12"/>
      <name val="Arial"/>
      <family val="2"/>
    </font>
    <font>
      <sz val="12"/>
      <name val="Arial"/>
      <family val="2"/>
    </font>
    <font>
      <b/>
      <sz val="10"/>
      <name val="Arial"/>
      <family val="2"/>
    </font>
    <font>
      <sz val="8"/>
      <name val="Arial"/>
      <family val="2"/>
    </font>
    <font>
      <sz val="16"/>
      <name val="Arial"/>
      <family val="2"/>
    </font>
    <font>
      <sz val="8"/>
      <name val="Tahoma"/>
      <family val="0"/>
    </font>
    <font>
      <b/>
      <sz val="8"/>
      <name val="Tahoma"/>
      <family val="0"/>
    </font>
    <font>
      <u val="single"/>
      <sz val="10"/>
      <color indexed="12"/>
      <name val="Arial"/>
      <family val="0"/>
    </font>
    <font>
      <u val="single"/>
      <sz val="10"/>
      <color indexed="3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6"/>
      <color indexed="8"/>
      <name val="Arial"/>
      <family val="0"/>
    </font>
    <font>
      <sz val="10"/>
      <color indexed="8"/>
      <name val="Arial"/>
      <family val="0"/>
    </font>
    <font>
      <b/>
      <sz val="10"/>
      <color indexed="8"/>
      <name val="Arial"/>
      <family val="0"/>
    </font>
    <font>
      <i/>
      <sz val="10"/>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4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57"/>
      </top>
      <bottom style="thin">
        <color indexed="57"/>
      </bottom>
    </border>
    <border>
      <left style="thick">
        <color indexed="17"/>
      </left>
      <right>
        <color indexed="63"/>
      </right>
      <top style="thick">
        <color indexed="17"/>
      </top>
      <bottom>
        <color indexed="63"/>
      </bottom>
    </border>
    <border>
      <left>
        <color indexed="63"/>
      </left>
      <right>
        <color indexed="63"/>
      </right>
      <top style="thick">
        <color indexed="17"/>
      </top>
      <bottom>
        <color indexed="63"/>
      </bottom>
    </border>
    <border>
      <left>
        <color indexed="63"/>
      </left>
      <right style="thick">
        <color indexed="17"/>
      </right>
      <top style="thick">
        <color indexed="17"/>
      </top>
      <bottom>
        <color indexed="63"/>
      </bottom>
    </border>
    <border>
      <left style="thick">
        <color indexed="17"/>
      </left>
      <right>
        <color indexed="63"/>
      </right>
      <top>
        <color indexed="63"/>
      </top>
      <bottom>
        <color indexed="63"/>
      </bottom>
    </border>
    <border>
      <left>
        <color indexed="63"/>
      </left>
      <right style="thick">
        <color indexed="17"/>
      </right>
      <top>
        <color indexed="63"/>
      </top>
      <bottom>
        <color indexed="63"/>
      </bottom>
    </border>
    <border>
      <left style="thick">
        <color indexed="17"/>
      </left>
      <right>
        <color indexed="63"/>
      </right>
      <top style="thin">
        <color indexed="57"/>
      </top>
      <bottom style="thin">
        <color indexed="57"/>
      </bottom>
    </border>
    <border>
      <left>
        <color indexed="63"/>
      </left>
      <right style="thick">
        <color indexed="17"/>
      </right>
      <top style="thin">
        <color indexed="57"/>
      </top>
      <bottom style="thin">
        <color indexed="57"/>
      </bottom>
    </border>
    <border>
      <left style="thick">
        <color indexed="17"/>
      </left>
      <right>
        <color indexed="63"/>
      </right>
      <top>
        <color indexed="63"/>
      </top>
      <bottom style="thick">
        <color indexed="17"/>
      </bottom>
    </border>
    <border>
      <left>
        <color indexed="63"/>
      </left>
      <right>
        <color indexed="63"/>
      </right>
      <top>
        <color indexed="63"/>
      </top>
      <bottom style="thick">
        <color indexed="17"/>
      </bottom>
    </border>
    <border>
      <left>
        <color indexed="63"/>
      </left>
      <right style="thick">
        <color indexed="17"/>
      </right>
      <top>
        <color indexed="63"/>
      </top>
      <bottom style="thick">
        <color indexed="17"/>
      </bottom>
    </border>
    <border>
      <left style="thin">
        <color indexed="57"/>
      </left>
      <right>
        <color indexed="63"/>
      </right>
      <top style="thin">
        <color indexed="57"/>
      </top>
      <bottom>
        <color indexed="63"/>
      </bottom>
    </border>
    <border>
      <left>
        <color indexed="63"/>
      </left>
      <right>
        <color indexed="63"/>
      </right>
      <top style="thin">
        <color indexed="57"/>
      </top>
      <bottom>
        <color indexed="63"/>
      </bottom>
    </border>
    <border>
      <left>
        <color indexed="63"/>
      </left>
      <right style="thin">
        <color indexed="57"/>
      </right>
      <top style="thin">
        <color indexed="57"/>
      </top>
      <bottom>
        <color indexed="63"/>
      </bottom>
    </border>
    <border>
      <left style="thin">
        <color indexed="57"/>
      </left>
      <right>
        <color indexed="63"/>
      </right>
      <top style="thin">
        <color indexed="57"/>
      </top>
      <bottom style="thin">
        <color indexed="57"/>
      </bottom>
    </border>
    <border>
      <left>
        <color indexed="63"/>
      </left>
      <right style="thin">
        <color indexed="57"/>
      </right>
      <top style="thin">
        <color indexed="57"/>
      </top>
      <bottom style="thin">
        <color indexed="57"/>
      </bottom>
    </border>
    <border>
      <left style="thick">
        <color indexed="57"/>
      </left>
      <right>
        <color indexed="63"/>
      </right>
      <top>
        <color indexed="63"/>
      </top>
      <bottom>
        <color indexed="63"/>
      </bottom>
    </border>
    <border>
      <left>
        <color indexed="63"/>
      </left>
      <right style="thick">
        <color indexed="57"/>
      </right>
      <top>
        <color indexed="63"/>
      </top>
      <bottom>
        <color indexed="63"/>
      </bottom>
    </border>
    <border>
      <left style="thick">
        <color indexed="57"/>
      </left>
      <right>
        <color indexed="63"/>
      </right>
      <top style="thick">
        <color indexed="57"/>
      </top>
      <bottom>
        <color indexed="63"/>
      </bottom>
    </border>
    <border>
      <left>
        <color indexed="63"/>
      </left>
      <right>
        <color indexed="63"/>
      </right>
      <top style="thick">
        <color indexed="57"/>
      </top>
      <bottom>
        <color indexed="63"/>
      </bottom>
    </border>
    <border>
      <left style="thick">
        <color indexed="57"/>
      </left>
      <right>
        <color indexed="63"/>
      </right>
      <top style="thin">
        <color indexed="57"/>
      </top>
      <bottom style="thin">
        <color indexed="57"/>
      </bottom>
    </border>
    <border>
      <left>
        <color indexed="63"/>
      </left>
      <right style="thick">
        <color indexed="57"/>
      </right>
      <top style="thick">
        <color indexed="57"/>
      </top>
      <bottom>
        <color indexed="63"/>
      </bottom>
    </border>
    <border>
      <left>
        <color indexed="63"/>
      </left>
      <right style="thick">
        <color indexed="57"/>
      </right>
      <top style="thin">
        <color indexed="57"/>
      </top>
      <bottom style="thin">
        <color indexed="57"/>
      </bottom>
    </border>
    <border>
      <left style="thick">
        <color indexed="57"/>
      </left>
      <right>
        <color indexed="63"/>
      </right>
      <top style="thin">
        <color indexed="57"/>
      </top>
      <bottom style="thick">
        <color indexed="57"/>
      </bottom>
    </border>
    <border>
      <left>
        <color indexed="63"/>
      </left>
      <right>
        <color indexed="63"/>
      </right>
      <top style="thin">
        <color indexed="57"/>
      </top>
      <bottom style="thick">
        <color indexed="57"/>
      </bottom>
    </border>
    <border>
      <left>
        <color indexed="63"/>
      </left>
      <right style="thick">
        <color indexed="57"/>
      </right>
      <top style="thin">
        <color indexed="57"/>
      </top>
      <bottom style="thick">
        <color indexed="57"/>
      </bottom>
    </border>
    <border>
      <left>
        <color indexed="63"/>
      </left>
      <right style="thick">
        <color indexed="17"/>
      </right>
      <top style="thin">
        <color indexed="17"/>
      </top>
      <bottom style="thin">
        <color indexed="17"/>
      </bottom>
    </border>
    <border>
      <left style="thick">
        <color indexed="57"/>
      </left>
      <right>
        <color indexed="63"/>
      </right>
      <top style="thin">
        <color indexed="57"/>
      </top>
      <bottom>
        <color indexed="63"/>
      </bottom>
    </border>
    <border>
      <left>
        <color indexed="63"/>
      </left>
      <right style="thick">
        <color indexed="57"/>
      </right>
      <top style="thin">
        <color indexed="57"/>
      </top>
      <bottom>
        <color indexed="63"/>
      </bottom>
    </border>
    <border>
      <left style="thick">
        <color indexed="57"/>
      </left>
      <right>
        <color indexed="63"/>
      </right>
      <top>
        <color indexed="63"/>
      </top>
      <bottom style="thin">
        <color indexed="57"/>
      </bottom>
    </border>
    <border>
      <left>
        <color indexed="63"/>
      </left>
      <right>
        <color indexed="63"/>
      </right>
      <top>
        <color indexed="63"/>
      </top>
      <bottom style="thin">
        <color indexed="57"/>
      </bottom>
    </border>
    <border>
      <left>
        <color indexed="63"/>
      </left>
      <right style="thick">
        <color indexed="57"/>
      </right>
      <top>
        <color indexed="63"/>
      </top>
      <bottom style="thin">
        <color indexed="57"/>
      </bottom>
    </border>
    <border>
      <left style="thin">
        <color indexed="57"/>
      </left>
      <right>
        <color indexed="63"/>
      </right>
      <top>
        <color indexed="63"/>
      </top>
      <bottom>
        <color indexed="63"/>
      </bottom>
    </border>
    <border>
      <left>
        <color indexed="63"/>
      </left>
      <right style="thin">
        <color indexed="57"/>
      </right>
      <top>
        <color indexed="63"/>
      </top>
      <bottom>
        <color indexed="63"/>
      </bottom>
    </border>
    <border>
      <left style="thin">
        <color indexed="57"/>
      </left>
      <right>
        <color indexed="63"/>
      </right>
      <top>
        <color indexed="63"/>
      </top>
      <bottom style="thin">
        <color indexed="57"/>
      </bottom>
    </border>
    <border>
      <left>
        <color indexed="63"/>
      </left>
      <right style="thin">
        <color indexed="57"/>
      </right>
      <top>
        <color indexed="63"/>
      </top>
      <bottom style="thin">
        <color indexed="57"/>
      </bottom>
    </border>
    <border>
      <left style="thick">
        <color indexed="17"/>
      </left>
      <right>
        <color indexed="63"/>
      </right>
      <top>
        <color indexed="63"/>
      </top>
      <bottom style="thin">
        <color indexed="17"/>
      </bottom>
    </border>
    <border>
      <left>
        <color indexed="63"/>
      </left>
      <right>
        <color indexed="63"/>
      </right>
      <top>
        <color indexed="63"/>
      </top>
      <bottom style="thin">
        <color indexed="17"/>
      </bottom>
    </border>
    <border>
      <left>
        <color indexed="63"/>
      </left>
      <right style="thick">
        <color indexed="17"/>
      </right>
      <top>
        <color indexed="63"/>
      </top>
      <bottom style="thin">
        <color indexed="17"/>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0" borderId="3" applyNumberFormat="0" applyFill="0" applyAlignment="0" applyProtection="0"/>
    <xf numFmtId="0" fontId="9" fillId="0" borderId="0" applyNumberFormat="0" applyFill="0" applyBorder="0" applyAlignment="0" applyProtection="0"/>
    <xf numFmtId="0" fontId="36" fillId="28" borderId="0" applyNumberFormat="0" applyBorder="0" applyAlignment="0" applyProtection="0"/>
    <xf numFmtId="0" fontId="8" fillId="0" borderId="0" applyNumberFormat="0" applyFill="0" applyBorder="0" applyAlignment="0" applyProtection="0"/>
    <xf numFmtId="0" fontId="37"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31" borderId="7" applyNumberFormat="0" applyFont="0" applyAlignment="0" applyProtection="0"/>
    <xf numFmtId="0" fontId="42" fillId="32"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cellStyleXfs>
  <cellXfs count="119">
    <xf numFmtId="0" fontId="0" fillId="0" borderId="0" xfId="0" applyAlignment="1">
      <alignment/>
    </xf>
    <xf numFmtId="195" fontId="0" fillId="33" borderId="0" xfId="0" applyNumberFormat="1" applyFill="1" applyBorder="1" applyAlignment="1" applyProtection="1">
      <alignment/>
      <protection locked="0"/>
    </xf>
    <xf numFmtId="9" fontId="0" fillId="33" borderId="0" xfId="55" applyFont="1" applyFill="1" applyBorder="1" applyAlignment="1" applyProtection="1">
      <alignment/>
      <protection locked="0"/>
    </xf>
    <xf numFmtId="0" fontId="0" fillId="33" borderId="10" xfId="0" applyFill="1" applyBorder="1" applyAlignment="1" applyProtection="1">
      <alignment/>
      <protection locked="0"/>
    </xf>
    <xf numFmtId="0" fontId="0" fillId="33" borderId="0" xfId="0" applyFill="1" applyBorder="1" applyAlignment="1">
      <alignment/>
    </xf>
    <xf numFmtId="193" fontId="0" fillId="33" borderId="0" xfId="0" applyNumberFormat="1" applyFill="1" applyBorder="1" applyAlignment="1">
      <alignment/>
    </xf>
    <xf numFmtId="9" fontId="0" fillId="33" borderId="0" xfId="0" applyNumberFormat="1" applyFill="1" applyBorder="1" applyAlignment="1">
      <alignment/>
    </xf>
    <xf numFmtId="0" fontId="0" fillId="34" borderId="0" xfId="0" applyFill="1" applyAlignment="1">
      <alignment/>
    </xf>
    <xf numFmtId="0" fontId="0" fillId="34" borderId="10" xfId="0" applyFill="1" applyBorder="1" applyAlignment="1">
      <alignment/>
    </xf>
    <xf numFmtId="0" fontId="0" fillId="0" borderId="0" xfId="0" applyFill="1" applyAlignment="1">
      <alignment/>
    </xf>
    <xf numFmtId="0" fontId="0" fillId="34" borderId="0" xfId="0" applyFill="1" applyAlignment="1" applyProtection="1">
      <alignment/>
      <protection locked="0"/>
    </xf>
    <xf numFmtId="0" fontId="4" fillId="34" borderId="11" xfId="0" applyFont="1" applyFill="1" applyBorder="1" applyAlignment="1" applyProtection="1">
      <alignment/>
      <protection locked="0"/>
    </xf>
    <xf numFmtId="0" fontId="4" fillId="34" borderId="12" xfId="0" applyFont="1" applyFill="1" applyBorder="1" applyAlignment="1" applyProtection="1">
      <alignment/>
      <protection locked="0"/>
    </xf>
    <xf numFmtId="0" fontId="0" fillId="34" borderId="13" xfId="0" applyFill="1" applyBorder="1" applyAlignment="1" applyProtection="1">
      <alignment/>
      <protection locked="0"/>
    </xf>
    <xf numFmtId="0" fontId="3" fillId="34" borderId="14" xfId="0" applyFont="1" applyFill="1" applyBorder="1" applyAlignment="1" applyProtection="1">
      <alignment/>
      <protection locked="0"/>
    </xf>
    <xf numFmtId="0" fontId="3" fillId="34" borderId="0" xfId="0" applyFont="1" applyFill="1" applyBorder="1" applyAlignment="1" applyProtection="1">
      <alignment/>
      <protection locked="0"/>
    </xf>
    <xf numFmtId="0" fontId="0" fillId="34" borderId="15" xfId="0" applyFill="1" applyBorder="1" applyAlignment="1" applyProtection="1">
      <alignment/>
      <protection locked="0"/>
    </xf>
    <xf numFmtId="0" fontId="0" fillId="34" borderId="14" xfId="0" applyFill="1" applyBorder="1" applyAlignment="1" applyProtection="1">
      <alignment/>
      <protection/>
    </xf>
    <xf numFmtId="195" fontId="0" fillId="34" borderId="0" xfId="0" applyNumberFormat="1" applyFill="1" applyBorder="1" applyAlignment="1" applyProtection="1">
      <alignment/>
      <protection locked="0"/>
    </xf>
    <xf numFmtId="195" fontId="0" fillId="34" borderId="15" xfId="0" applyNumberFormat="1" applyFill="1" applyBorder="1" applyAlignment="1" applyProtection="1">
      <alignment/>
      <protection/>
    </xf>
    <xf numFmtId="0" fontId="0" fillId="34" borderId="14" xfId="0" applyFont="1" applyFill="1" applyBorder="1" applyAlignment="1" applyProtection="1">
      <alignment/>
      <protection/>
    </xf>
    <xf numFmtId="0" fontId="0" fillId="34" borderId="16" xfId="0" applyFill="1" applyBorder="1" applyAlignment="1" applyProtection="1">
      <alignment/>
      <protection/>
    </xf>
    <xf numFmtId="0" fontId="0" fillId="34" borderId="10" xfId="0" applyFill="1" applyBorder="1" applyAlignment="1" applyProtection="1">
      <alignment/>
      <protection locked="0"/>
    </xf>
    <xf numFmtId="0" fontId="0" fillId="34" borderId="17" xfId="0" applyFill="1" applyBorder="1" applyAlignment="1" applyProtection="1">
      <alignment/>
      <protection locked="0"/>
    </xf>
    <xf numFmtId="0" fontId="0" fillId="34" borderId="0" xfId="0" applyFill="1" applyBorder="1" applyAlignment="1" applyProtection="1">
      <alignment/>
      <protection locked="0"/>
    </xf>
    <xf numFmtId="0" fontId="0" fillId="34" borderId="0" xfId="0" applyFill="1" applyBorder="1" applyAlignment="1" applyProtection="1">
      <alignment/>
      <protection/>
    </xf>
    <xf numFmtId="196" fontId="0" fillId="34" borderId="0" xfId="0" applyNumberFormat="1" applyFill="1" applyBorder="1" applyAlignment="1" applyProtection="1">
      <alignment/>
      <protection/>
    </xf>
    <xf numFmtId="0" fontId="0" fillId="34" borderId="15" xfId="0" applyFill="1" applyBorder="1" applyAlignment="1" applyProtection="1">
      <alignment/>
      <protection/>
    </xf>
    <xf numFmtId="0" fontId="4" fillId="34" borderId="14" xfId="0" applyFont="1" applyFill="1" applyBorder="1" applyAlignment="1" applyProtection="1">
      <alignment/>
      <protection/>
    </xf>
    <xf numFmtId="196" fontId="4" fillId="34" borderId="0" xfId="0" applyNumberFormat="1" applyFont="1" applyFill="1" applyBorder="1" applyAlignment="1" applyProtection="1">
      <alignment/>
      <protection/>
    </xf>
    <xf numFmtId="0" fontId="4" fillId="34" borderId="15" xfId="0" applyFont="1" applyFill="1" applyBorder="1" applyAlignment="1" applyProtection="1">
      <alignment/>
      <protection/>
    </xf>
    <xf numFmtId="0" fontId="0" fillId="34" borderId="18" xfId="0" applyFill="1" applyBorder="1" applyAlignment="1" applyProtection="1">
      <alignment/>
      <protection/>
    </xf>
    <xf numFmtId="0" fontId="0" fillId="34" borderId="19" xfId="0" applyFill="1" applyBorder="1" applyAlignment="1" applyProtection="1">
      <alignment/>
      <protection/>
    </xf>
    <xf numFmtId="0" fontId="0" fillId="34" borderId="20" xfId="0" applyFill="1" applyBorder="1" applyAlignment="1" applyProtection="1">
      <alignment/>
      <protection/>
    </xf>
    <xf numFmtId="0" fontId="0" fillId="34" borderId="0" xfId="0" applyFill="1" applyAlignment="1" applyProtection="1">
      <alignment/>
      <protection/>
    </xf>
    <xf numFmtId="9" fontId="0" fillId="34" borderId="0" xfId="0" applyNumberFormat="1" applyFill="1" applyAlignment="1" applyProtection="1">
      <alignment/>
      <protection/>
    </xf>
    <xf numFmtId="193" fontId="0" fillId="34" borderId="0" xfId="0" applyNumberFormat="1" applyFill="1" applyAlignment="1" applyProtection="1">
      <alignment/>
      <protection/>
    </xf>
    <xf numFmtId="165" fontId="0" fillId="34" borderId="0" xfId="0" applyNumberFormat="1" applyFill="1" applyAlignment="1" applyProtection="1">
      <alignment/>
      <protection locked="0"/>
    </xf>
    <xf numFmtId="196" fontId="0" fillId="34" borderId="0" xfId="0" applyNumberFormat="1" applyFill="1" applyAlignment="1" applyProtection="1">
      <alignment/>
      <protection/>
    </xf>
    <xf numFmtId="196" fontId="0" fillId="34" borderId="0" xfId="0" applyNumberFormat="1" applyFill="1" applyAlignment="1" applyProtection="1">
      <alignment/>
      <protection locked="0"/>
    </xf>
    <xf numFmtId="196" fontId="3" fillId="34" borderId="0" xfId="0" applyNumberFormat="1" applyFont="1" applyFill="1" applyBorder="1" applyAlignment="1" applyProtection="1">
      <alignment/>
      <protection/>
    </xf>
    <xf numFmtId="165" fontId="3" fillId="34" borderId="0" xfId="0" applyNumberFormat="1" applyFont="1" applyFill="1" applyBorder="1" applyAlignment="1" applyProtection="1">
      <alignment/>
      <protection/>
    </xf>
    <xf numFmtId="0" fontId="0" fillId="34" borderId="0" xfId="0" applyFill="1" applyBorder="1" applyAlignment="1">
      <alignment/>
    </xf>
    <xf numFmtId="0" fontId="8" fillId="34" borderId="0" xfId="44" applyFill="1" applyAlignment="1" applyProtection="1">
      <alignment/>
      <protection/>
    </xf>
    <xf numFmtId="0" fontId="5" fillId="34" borderId="21" xfId="0" applyFont="1" applyFill="1" applyBorder="1" applyAlignment="1">
      <alignment/>
    </xf>
    <xf numFmtId="0" fontId="0" fillId="34" borderId="22" xfId="0" applyFill="1" applyBorder="1" applyAlignment="1">
      <alignment/>
    </xf>
    <xf numFmtId="0" fontId="0" fillId="34" borderId="23" xfId="0" applyFill="1" applyBorder="1" applyAlignment="1">
      <alignment/>
    </xf>
    <xf numFmtId="0" fontId="0" fillId="34" borderId="24" xfId="0" applyFill="1" applyBorder="1" applyAlignment="1">
      <alignment/>
    </xf>
    <xf numFmtId="0" fontId="0" fillId="34" borderId="25" xfId="0" applyFill="1" applyBorder="1" applyAlignment="1">
      <alignment/>
    </xf>
    <xf numFmtId="0" fontId="3" fillId="34" borderId="16" xfId="0" applyFont="1" applyFill="1" applyBorder="1" applyAlignment="1" applyProtection="1">
      <alignment vertical="top"/>
      <protection/>
    </xf>
    <xf numFmtId="0" fontId="3" fillId="34" borderId="10" xfId="0" applyFont="1" applyFill="1" applyBorder="1" applyAlignment="1" applyProtection="1">
      <alignment horizontal="right" wrapText="1"/>
      <protection/>
    </xf>
    <xf numFmtId="0" fontId="3" fillId="34" borderId="17" xfId="0" applyFont="1" applyFill="1" applyBorder="1" applyAlignment="1" applyProtection="1">
      <alignment horizontal="right" wrapText="1"/>
      <protection/>
    </xf>
    <xf numFmtId="0" fontId="3" fillId="34" borderId="0" xfId="0" applyFont="1" applyFill="1" applyAlignment="1" applyProtection="1">
      <alignment/>
      <protection locked="0"/>
    </xf>
    <xf numFmtId="0" fontId="0" fillId="33" borderId="26" xfId="0" applyFill="1" applyBorder="1" applyAlignment="1">
      <alignment/>
    </xf>
    <xf numFmtId="0" fontId="0" fillId="33" borderId="26" xfId="0" applyFill="1" applyBorder="1" applyAlignment="1" quotePrefix="1">
      <alignment/>
    </xf>
    <xf numFmtId="0" fontId="0" fillId="33" borderId="27" xfId="0" applyFill="1" applyBorder="1" applyAlignment="1">
      <alignment/>
    </xf>
    <xf numFmtId="0" fontId="3" fillId="34" borderId="28" xfId="0" applyFont="1" applyFill="1" applyBorder="1" applyAlignment="1">
      <alignment/>
    </xf>
    <xf numFmtId="0" fontId="0" fillId="34" borderId="29" xfId="0" applyFill="1" applyBorder="1" applyAlignment="1">
      <alignment/>
    </xf>
    <xf numFmtId="0" fontId="0" fillId="34" borderId="26" xfId="0" applyFill="1" applyBorder="1" applyAlignment="1">
      <alignment/>
    </xf>
    <xf numFmtId="49" fontId="1" fillId="34" borderId="0" xfId="0" applyNumberFormat="1" applyFont="1" applyFill="1" applyBorder="1" applyAlignment="1">
      <alignment/>
    </xf>
    <xf numFmtId="0" fontId="3" fillId="34" borderId="26" xfId="0" applyFont="1" applyFill="1" applyBorder="1" applyAlignment="1">
      <alignment/>
    </xf>
    <xf numFmtId="193" fontId="0" fillId="34" borderId="0" xfId="0" applyNumberFormat="1" applyFill="1" applyBorder="1" applyAlignment="1">
      <alignment/>
    </xf>
    <xf numFmtId="0" fontId="3" fillId="34" borderId="30" xfId="0" applyFont="1" applyFill="1" applyBorder="1" applyAlignment="1">
      <alignment/>
    </xf>
    <xf numFmtId="0" fontId="3" fillId="34" borderId="10" xfId="0" applyFont="1" applyFill="1" applyBorder="1" applyAlignment="1">
      <alignment/>
    </xf>
    <xf numFmtId="0" fontId="0" fillId="34" borderId="26" xfId="0" applyFill="1" applyBorder="1" applyAlignment="1" quotePrefix="1">
      <alignment/>
    </xf>
    <xf numFmtId="0" fontId="0" fillId="34" borderId="31" xfId="0" applyFill="1" applyBorder="1" applyAlignment="1">
      <alignment/>
    </xf>
    <xf numFmtId="0" fontId="0" fillId="34" borderId="27" xfId="0" applyFill="1" applyBorder="1" applyAlignment="1">
      <alignment/>
    </xf>
    <xf numFmtId="193" fontId="3" fillId="34" borderId="10" xfId="0" applyNumberFormat="1" applyFont="1" applyFill="1" applyBorder="1" applyAlignment="1">
      <alignment/>
    </xf>
    <xf numFmtId="193" fontId="3" fillId="34" borderId="32" xfId="0" applyNumberFormat="1" applyFont="1" applyFill="1" applyBorder="1" applyAlignment="1">
      <alignment/>
    </xf>
    <xf numFmtId="193" fontId="0" fillId="34" borderId="27" xfId="0" applyNumberFormat="1" applyFill="1" applyBorder="1" applyAlignment="1">
      <alignment/>
    </xf>
    <xf numFmtId="0" fontId="3" fillId="34" borderId="32" xfId="0" applyFont="1" applyFill="1" applyBorder="1" applyAlignment="1">
      <alignment/>
    </xf>
    <xf numFmtId="193" fontId="3" fillId="34" borderId="0" xfId="0" applyNumberFormat="1" applyFont="1" applyFill="1" applyBorder="1" applyAlignment="1">
      <alignment/>
    </xf>
    <xf numFmtId="0" fontId="3" fillId="34" borderId="0" xfId="0" applyFont="1" applyFill="1" applyAlignment="1">
      <alignment/>
    </xf>
    <xf numFmtId="0" fontId="0" fillId="34" borderId="32" xfId="0" applyFill="1" applyBorder="1" applyAlignment="1">
      <alignment/>
    </xf>
    <xf numFmtId="0" fontId="3" fillId="34" borderId="33" xfId="0" applyFont="1" applyFill="1" applyBorder="1" applyAlignment="1">
      <alignment/>
    </xf>
    <xf numFmtId="0" fontId="3" fillId="34" borderId="34" xfId="0" applyFont="1" applyFill="1" applyBorder="1" applyAlignment="1">
      <alignment/>
    </xf>
    <xf numFmtId="0" fontId="3" fillId="34" borderId="35" xfId="0" applyFont="1" applyFill="1" applyBorder="1" applyAlignment="1">
      <alignment/>
    </xf>
    <xf numFmtId="0" fontId="3" fillId="34" borderId="16" xfId="0" applyFont="1" applyFill="1" applyBorder="1" applyAlignment="1" applyProtection="1">
      <alignment/>
      <protection/>
    </xf>
    <xf numFmtId="195" fontId="0" fillId="34" borderId="10" xfId="0" applyNumberFormat="1" applyFill="1" applyBorder="1" applyAlignment="1" applyProtection="1">
      <alignment/>
      <protection locked="0"/>
    </xf>
    <xf numFmtId="195" fontId="3" fillId="34" borderId="17" xfId="0" applyNumberFormat="1" applyFont="1" applyFill="1" applyBorder="1" applyAlignment="1" applyProtection="1">
      <alignment/>
      <protection/>
    </xf>
    <xf numFmtId="193" fontId="0" fillId="34" borderId="10" xfId="0" applyNumberFormat="1" applyFill="1" applyBorder="1" applyAlignment="1" applyProtection="1">
      <alignment/>
      <protection locked="0"/>
    </xf>
    <xf numFmtId="0" fontId="3" fillId="34" borderId="10" xfId="0" applyFont="1" applyFill="1" applyBorder="1" applyAlignment="1" applyProtection="1">
      <alignment/>
      <protection locked="0"/>
    </xf>
    <xf numFmtId="195" fontId="3" fillId="34" borderId="36" xfId="0" applyNumberFormat="1" applyFont="1" applyFill="1" applyBorder="1" applyAlignment="1" applyProtection="1">
      <alignment/>
      <protection/>
    </xf>
    <xf numFmtId="9" fontId="0" fillId="33" borderId="0" xfId="55" applyFill="1" applyBorder="1" applyAlignment="1" applyProtection="1">
      <alignment/>
      <protection locked="0"/>
    </xf>
    <xf numFmtId="0" fontId="3" fillId="34" borderId="0" xfId="0" applyFont="1" applyFill="1" applyBorder="1" applyAlignment="1">
      <alignment/>
    </xf>
    <xf numFmtId="0" fontId="1" fillId="34" borderId="26" xfId="0" applyFont="1" applyFill="1" applyBorder="1" applyAlignment="1">
      <alignment/>
    </xf>
    <xf numFmtId="0" fontId="3" fillId="34" borderId="37" xfId="0" applyFont="1" applyFill="1" applyBorder="1" applyAlignment="1">
      <alignment/>
    </xf>
    <xf numFmtId="0" fontId="3" fillId="34" borderId="22" xfId="0" applyFont="1" applyFill="1" applyBorder="1" applyAlignment="1">
      <alignment horizontal="right"/>
    </xf>
    <xf numFmtId="0" fontId="3" fillId="34" borderId="22" xfId="0" applyFont="1" applyFill="1" applyBorder="1" applyAlignment="1">
      <alignment horizontal="center"/>
    </xf>
    <xf numFmtId="0" fontId="3" fillId="34" borderId="38" xfId="0" applyFont="1" applyFill="1" applyBorder="1" applyAlignment="1">
      <alignment horizontal="right"/>
    </xf>
    <xf numFmtId="0" fontId="3" fillId="34" borderId="39" xfId="0" applyFont="1" applyFill="1" applyBorder="1" applyAlignment="1">
      <alignment/>
    </xf>
    <xf numFmtId="0" fontId="3" fillId="34" borderId="40" xfId="0" applyFont="1" applyFill="1" applyBorder="1" applyAlignment="1">
      <alignment/>
    </xf>
    <xf numFmtId="0" fontId="3" fillId="34" borderId="40" xfId="0" applyFont="1" applyFill="1" applyBorder="1" applyAlignment="1">
      <alignment horizontal="right"/>
    </xf>
    <xf numFmtId="0" fontId="3" fillId="34" borderId="41" xfId="0" applyFont="1" applyFill="1" applyBorder="1" applyAlignment="1">
      <alignment horizontal="right"/>
    </xf>
    <xf numFmtId="193" fontId="3" fillId="34" borderId="34" xfId="0" applyNumberFormat="1" applyFont="1" applyFill="1" applyBorder="1" applyAlignment="1">
      <alignment/>
    </xf>
    <xf numFmtId="193" fontId="3" fillId="34" borderId="35" xfId="0" applyNumberFormat="1" applyFont="1" applyFill="1" applyBorder="1" applyAlignment="1">
      <alignment/>
    </xf>
    <xf numFmtId="0" fontId="0" fillId="33" borderId="42" xfId="0" applyFill="1" applyBorder="1" applyAlignment="1" applyProtection="1">
      <alignment/>
      <protection locked="0"/>
    </xf>
    <xf numFmtId="0" fontId="0" fillId="33" borderId="0" xfId="0" applyFill="1" applyBorder="1" applyAlignment="1" applyProtection="1">
      <alignment/>
      <protection locked="0"/>
    </xf>
    <xf numFmtId="0" fontId="0" fillId="33" borderId="43" xfId="0" applyFill="1" applyBorder="1" applyAlignment="1" applyProtection="1">
      <alignment/>
      <protection locked="0"/>
    </xf>
    <xf numFmtId="199" fontId="0" fillId="33" borderId="0" xfId="0" applyNumberFormat="1" applyFill="1" applyBorder="1" applyAlignment="1" applyProtection="1">
      <alignment/>
      <protection locked="0"/>
    </xf>
    <xf numFmtId="2" fontId="0" fillId="33" borderId="0" xfId="0" applyNumberFormat="1" applyFill="1" applyBorder="1" applyAlignment="1" applyProtection="1">
      <alignment/>
      <protection locked="0"/>
    </xf>
    <xf numFmtId="0" fontId="0" fillId="33" borderId="44" xfId="0" applyFill="1" applyBorder="1" applyAlignment="1" applyProtection="1">
      <alignment/>
      <protection locked="0"/>
    </xf>
    <xf numFmtId="0" fontId="0" fillId="33" borderId="40" xfId="0" applyFill="1" applyBorder="1" applyAlignment="1" applyProtection="1">
      <alignment/>
      <protection locked="0"/>
    </xf>
    <xf numFmtId="0" fontId="0" fillId="33" borderId="45" xfId="0" applyFill="1" applyBorder="1" applyAlignment="1" applyProtection="1">
      <alignment/>
      <protection locked="0"/>
    </xf>
    <xf numFmtId="0" fontId="8" fillId="34" borderId="0" xfId="44" applyFont="1" applyFill="1" applyAlignment="1" applyProtection="1">
      <alignment/>
      <protection/>
    </xf>
    <xf numFmtId="0" fontId="0" fillId="33" borderId="26" xfId="0" applyFill="1" applyBorder="1" applyAlignment="1" applyProtection="1">
      <alignment/>
      <protection locked="0"/>
    </xf>
    <xf numFmtId="193" fontId="0" fillId="33" borderId="0" xfId="0" applyNumberFormat="1" applyFill="1" applyBorder="1" applyAlignment="1" applyProtection="1">
      <alignment/>
      <protection locked="0"/>
    </xf>
    <xf numFmtId="9" fontId="0" fillId="33" borderId="0" xfId="0" applyNumberFormat="1" applyFill="1" applyBorder="1" applyAlignment="1" applyProtection="1">
      <alignment/>
      <protection locked="0"/>
    </xf>
    <xf numFmtId="0" fontId="0" fillId="33" borderId="26" xfId="0" applyFill="1" applyBorder="1" applyAlignment="1" applyProtection="1" quotePrefix="1">
      <alignment/>
      <protection locked="0"/>
    </xf>
    <xf numFmtId="0" fontId="0" fillId="33" borderId="27" xfId="0" applyFill="1" applyBorder="1" applyAlignment="1" applyProtection="1">
      <alignment/>
      <protection locked="0"/>
    </xf>
    <xf numFmtId="0" fontId="8" fillId="34" borderId="0" xfId="44" applyFill="1" applyAlignment="1" applyProtection="1">
      <alignment/>
      <protection/>
    </xf>
    <xf numFmtId="0" fontId="0" fillId="34" borderId="0" xfId="0" applyFill="1" applyAlignment="1">
      <alignment/>
    </xf>
    <xf numFmtId="0" fontId="8" fillId="0" borderId="0" xfId="44" applyAlignment="1" applyProtection="1">
      <alignment/>
      <protection/>
    </xf>
    <xf numFmtId="49" fontId="1" fillId="33" borderId="46" xfId="0" applyNumberFormat="1" applyFont="1" applyFill="1" applyBorder="1" applyAlignment="1" applyProtection="1">
      <alignment horizontal="left" vertical="top"/>
      <protection locked="0"/>
    </xf>
    <xf numFmtId="49" fontId="1" fillId="33" borderId="47" xfId="0" applyNumberFormat="1" applyFont="1" applyFill="1" applyBorder="1" applyAlignment="1" applyProtection="1">
      <alignment horizontal="left" vertical="top"/>
      <protection locked="0"/>
    </xf>
    <xf numFmtId="49" fontId="2" fillId="33" borderId="48" xfId="0" applyNumberFormat="1" applyFont="1" applyFill="1" applyBorder="1" applyAlignment="1" applyProtection="1">
      <alignment horizontal="left" vertical="top"/>
      <protection locked="0"/>
    </xf>
    <xf numFmtId="0" fontId="0" fillId="33" borderId="14" xfId="0" applyFont="1" applyFill="1" applyBorder="1" applyAlignment="1" applyProtection="1">
      <alignment horizontal="left" vertical="top" wrapText="1"/>
      <protection locked="0"/>
    </xf>
    <xf numFmtId="0" fontId="0" fillId="33" borderId="0" xfId="0" applyFont="1" applyFill="1" applyBorder="1" applyAlignment="1" applyProtection="1">
      <alignment horizontal="left" vertical="top" wrapText="1"/>
      <protection locked="0"/>
    </xf>
    <xf numFmtId="0" fontId="0" fillId="33" borderId="15" xfId="0" applyFont="1" applyFill="1" applyBorder="1" applyAlignment="1" applyProtection="1">
      <alignment horizontal="left" vertical="top"/>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8</xdr:row>
      <xdr:rowOff>152400</xdr:rowOff>
    </xdr:from>
    <xdr:to>
      <xdr:col>3</xdr:col>
      <xdr:colOff>6515100</xdr:colOff>
      <xdr:row>55</xdr:row>
      <xdr:rowOff>142875</xdr:rowOff>
    </xdr:to>
    <xdr:sp>
      <xdr:nvSpPr>
        <xdr:cNvPr id="1" name="Rectangle 1"/>
        <xdr:cNvSpPr>
          <a:spLocks/>
        </xdr:cNvSpPr>
      </xdr:nvSpPr>
      <xdr:spPr>
        <a:xfrm>
          <a:off x="257175" y="1447800"/>
          <a:ext cx="7229475" cy="9972675"/>
        </a:xfrm>
        <a:prstGeom prst="rect">
          <a:avLst/>
        </a:prstGeom>
        <a:noFill/>
        <a:ln w="22225" cmpd="sng">
          <a:solidFill>
            <a:srgbClr val="008000"/>
          </a:solidFill>
          <a:headEnd type="none"/>
          <a:tailEnd type="none"/>
        </a:ln>
      </xdr:spPr>
      <xdr:txBody>
        <a:bodyPr vertOverflow="clip" wrap="square" lIns="36576" tIns="32004" rIns="0" bIns="0"/>
        <a:p>
          <a:pPr algn="l">
            <a:defRPr/>
          </a:pPr>
          <a:r>
            <a:rPr lang="en-US" cap="none" sz="1600" b="0" i="0" u="none" baseline="0">
              <a:solidFill>
                <a:srgbClr val="000000"/>
              </a:solidFill>
              <a:latin typeface="Arial"/>
              <a:ea typeface="Arial"/>
              <a:cs typeface="Arial"/>
            </a:rPr>
            <a:t>Rendementberekening energie-efficiencymaatregelen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RVO.nl heeft een uniforme rekenmethodiek laten ontwikkelen voor het berekenen van de eenvoudige terugverdientijd (eenvoudige tvt) en de netto contante waarde (ncw). De rekenmethodiek wordt in deze spreadsheet toegepast en nader toegelicht in de factsheet 'RVO-261-1501-FS-DUZA - Rendementberekening energie-efficiencymaatregelen'. Deze is te downloaden van de website van RVO.nl: www.rvo.nl/mja (een link naar deze webpagina vindt u onderaan dit blad).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Voor het inventariseren van besparingsmaatregelen zijn per branche maatregelenlijsten opgesteld. Hierin worden weliswaar terugverdientijden genoemd, maar deze zijn te algemeen om een uitspraak te doen over de rentabiliteit van een maatregel in een specifieke situatie. 
</a:t>
          </a:r>
          <a:r>
            <a:rPr lang="en-US" cap="none" sz="1000" b="0" i="0" u="none" baseline="0">
              <a:solidFill>
                <a:srgbClr val="000000"/>
              </a:solidFill>
              <a:latin typeface="Arial"/>
              <a:ea typeface="Arial"/>
              <a:cs typeface="Arial"/>
            </a:rPr>
            <a:t>Om te beoordelen of een maatregel in een specifieke situatie rendabel is kan gebruik worden gemaakt van deze spreadsheet.
</a:t>
          </a:r>
          <a:r>
            <a:rPr lang="en-US" cap="none" sz="1000" b="0" i="0" u="none" baseline="0">
              <a:solidFill>
                <a:srgbClr val="000000"/>
              </a:solidFill>
              <a:latin typeface="Arial"/>
              <a:ea typeface="Arial"/>
              <a:cs typeface="Arial"/>
            </a:rPr>
            <a:t>De resultaten van deze berekeningen neemt u op in de tabellen met beoordelingen per maatregel zoals voorgeschreven in handreiking EEP. Een uitdraai kunt u opnemen in het energie-efficiencyplan (EEP) ter onderbouwing van de door u gegeven beoordeling.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Uitleg gebruik spreadsheet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Een maatregelblad kunt u toevoegen met de knop "Toevoegen maatregelblad" (bovenaan dit blad).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Deze spreadsheet kent drie verschillende bladen:
</a:t>
          </a:r>
          <a:r>
            <a:rPr lang="en-US" cap="none" sz="1000" b="0" i="0" u="none" baseline="0">
              <a:solidFill>
                <a:srgbClr val="000000"/>
              </a:solidFill>
              <a:latin typeface="Arial"/>
              <a:ea typeface="Arial"/>
              <a:cs typeface="Arial"/>
            </a:rPr>
            <a:t>1. Energietarieven
</a:t>
          </a:r>
          <a:r>
            <a:rPr lang="en-US" cap="none" sz="1000" b="0" i="0" u="none" baseline="0">
              <a:solidFill>
                <a:srgbClr val="000000"/>
              </a:solidFill>
              <a:latin typeface="Arial"/>
              <a:ea typeface="Arial"/>
              <a:cs typeface="Arial"/>
            </a:rPr>
            <a:t>2. Maatregelblad (mtr_1)
</a:t>
          </a:r>
          <a:r>
            <a:rPr lang="en-US" cap="none" sz="1000" b="0" i="0" u="none" baseline="0">
              <a:solidFill>
                <a:srgbClr val="000000"/>
              </a:solidFill>
              <a:latin typeface="Arial"/>
              <a:ea typeface="Arial"/>
              <a:cs typeface="Arial"/>
            </a:rPr>
            <a:t>3. Specificatieblad (spc_1)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Energietarieven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het blad Energietarieven is een tabel opgenomen met energiesoorten. Een aantal energiesoorten is al ingevuld met een tarief. 
</a:t>
          </a:r>
          <a:r>
            <a:rPr lang="en-US" cap="none" sz="1000" b="0" i="0" u="none" baseline="0">
              <a:solidFill>
                <a:srgbClr val="000000"/>
              </a:solidFill>
              <a:latin typeface="Arial"/>
              <a:ea typeface="Arial"/>
              <a:cs typeface="Arial"/>
            </a:rPr>
            <a:t>U moet deze tabel aan uw situatie aanpassen. De tabel wordt gebruikt bij het specificeren van de energiekosten.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Maatregelblad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een maatregelblad worden de variabele terugverdientijd (tvt)en de netto contante waarde (ncw) van een investering in een maatregel berekend.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te vullen cellen zijn aangeduid met de kleur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het maatregelblad geeft u de titel voor de maatregel en eventueel een omschrijving van wat de maatregel inhoudt. 
</a:t>
          </a:r>
          <a:r>
            <a:rPr lang="en-US" cap="none" sz="1000" b="0" i="0" u="none" baseline="0">
              <a:solidFill>
                <a:srgbClr val="000000"/>
              </a:solidFill>
              <a:latin typeface="Arial"/>
              <a:ea typeface="Arial"/>
              <a:cs typeface="Arial"/>
            </a:rPr>
            <a:t>Vervolgens moeten de wijzigingen in de variabele kosten en de hoogte van de investering worden ingevuld.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variabele kosten bestaan uit de posten:
</a:t>
          </a:r>
          <a:r>
            <a:rPr lang="en-US" cap="none" sz="1000" b="0" i="0" u="none" baseline="0">
              <a:solidFill>
                <a:srgbClr val="000000"/>
              </a:solidFill>
              <a:latin typeface="Arial"/>
              <a:ea typeface="Arial"/>
              <a:cs typeface="Arial"/>
            </a:rPr>
            <a:t>- energie
</a:t>
          </a:r>
          <a:r>
            <a:rPr lang="en-US" cap="none" sz="1000" b="0" i="0" u="none" baseline="0">
              <a:solidFill>
                <a:srgbClr val="000000"/>
              </a:solidFill>
              <a:latin typeface="Arial"/>
              <a:ea typeface="Arial"/>
              <a:cs typeface="Arial"/>
            </a:rPr>
            <a:t>- onderhoud
</a:t>
          </a:r>
          <a:r>
            <a:rPr lang="en-US" cap="none" sz="1000" b="0" i="0" u="none" baseline="0">
              <a:solidFill>
                <a:srgbClr val="000000"/>
              </a:solidFill>
              <a:latin typeface="Arial"/>
              <a:ea typeface="Arial"/>
              <a:cs typeface="Arial"/>
            </a:rPr>
            <a:t>- afval
</a:t>
          </a:r>
          <a:r>
            <a:rPr lang="en-US" cap="none" sz="1000" b="0" i="0" u="none" baseline="0">
              <a:solidFill>
                <a:srgbClr val="000000"/>
              </a:solidFill>
              <a:latin typeface="Arial"/>
              <a:ea typeface="Arial"/>
              <a:cs typeface="Arial"/>
            </a:rPr>
            <a:t>- bediening
</a:t>
          </a:r>
          <a:r>
            <a:rPr lang="en-US" cap="none" sz="1000" b="0" i="0" u="none" baseline="0">
              <a:solidFill>
                <a:srgbClr val="000000"/>
              </a:solidFill>
              <a:latin typeface="Arial"/>
              <a:ea typeface="Arial"/>
              <a:cs typeface="Arial"/>
            </a:rPr>
            <a:t>- opbrengst extra productie
</a:t>
          </a:r>
          <a:r>
            <a:rPr lang="en-US" cap="none" sz="1000" b="0" i="0" u="none" baseline="0">
              <a:solidFill>
                <a:srgbClr val="000000"/>
              </a:solidFill>
              <a:latin typeface="Arial"/>
              <a:ea typeface="Arial"/>
              <a:cs typeface="Arial"/>
            </a:rPr>
            <a:t>- overig
</a:t>
          </a:r>
          <a:r>
            <a:rPr lang="en-US" cap="none" sz="1000" b="0" i="1" u="none" baseline="0">
              <a:solidFill>
                <a:srgbClr val="000000"/>
              </a:solidFill>
              <a:latin typeface="Arial"/>
              <a:ea typeface="Arial"/>
              <a:cs typeface="Arial"/>
            </a:rPr>
            <a:t>Voor het bepalen van de wijzigingen in de variabele kosten kunt u gebruik maken van een specificatieblad. De waarden die u in het specificatieblad berekent worden automatisch overgenomen in het maatregelenblad. U kunt echter het maatregelblad ook invullen zonder gebruik te maken van het specificatieblad.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Post 9: Belastingen: De te betalen vennootschapsbelasting (voor zover bij u van toepassing) wordt meegenomen als een variabele kostenpost.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Opmerking:
</a:t>
          </a:r>
          <a:r>
            <a:rPr lang="en-US" cap="none" sz="1000" b="0" i="1" u="none" baseline="0">
              <a:solidFill>
                <a:srgbClr val="000000"/>
              </a:solidFill>
              <a:latin typeface="Arial"/>
              <a:ea typeface="Arial"/>
              <a:cs typeface="Arial"/>
            </a:rPr>
            <a:t>Zowel voor het bepalen van de afschrijving als voor het berekenen van de netto contante waarde is de levensduur van de installatie van belang. Daarnaast heeft de levensduur ook invloed op de beoordeling van de rentabiliteit van een investering via de variabele terugverdientijd methode: een apparaat met een levensduur van 4 jaar is niet rendabel bij een terugverdientijd van 3 jaar. Een apparaat met een levensduur van 10 jaar wel. </a:t>
          </a:r>
          <a:r>
            <a:rPr lang="en-US" cap="none" sz="1000" b="0" i="0" u="none" baseline="0">
              <a:solidFill>
                <a:srgbClr val="000000"/>
              </a:solidFill>
              <a:latin typeface="Arial"/>
              <a:ea typeface="Arial"/>
              <a:cs typeface="Arial"/>
            </a:rPr>
            <a:t>
</a:t>
          </a:r>
        </a:p>
      </xdr:txBody>
    </xdr:sp>
    <xdr:clientData/>
  </xdr:twoCellAnchor>
  <xdr:twoCellAnchor>
    <xdr:from>
      <xdr:col>3</xdr:col>
      <xdr:colOff>1895475</xdr:colOff>
      <xdr:row>24</xdr:row>
      <xdr:rowOff>123825</xdr:rowOff>
    </xdr:from>
    <xdr:to>
      <xdr:col>3</xdr:col>
      <xdr:colOff>2571750</xdr:colOff>
      <xdr:row>25</xdr:row>
      <xdr:rowOff>152400</xdr:rowOff>
    </xdr:to>
    <xdr:sp>
      <xdr:nvSpPr>
        <xdr:cNvPr id="2" name="Rectangle 2"/>
        <xdr:cNvSpPr>
          <a:spLocks/>
        </xdr:cNvSpPr>
      </xdr:nvSpPr>
      <xdr:spPr>
        <a:xfrm>
          <a:off x="2867025" y="6381750"/>
          <a:ext cx="676275" cy="190500"/>
        </a:xfrm>
        <a:prstGeom prst="rect">
          <a:avLst/>
        </a:prstGeom>
        <a:solidFill>
          <a:srgbClr val="FFFF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114300</xdr:colOff>
      <xdr:row>0</xdr:row>
      <xdr:rowOff>133350</xdr:rowOff>
    </xdr:from>
    <xdr:to>
      <xdr:col>3</xdr:col>
      <xdr:colOff>1619250</xdr:colOff>
      <xdr:row>3</xdr:row>
      <xdr:rowOff>142875</xdr:rowOff>
    </xdr:to>
    <xdr:pic>
      <xdr:nvPicPr>
        <xdr:cNvPr id="3" name="CommandButton1"/>
        <xdr:cNvPicPr preferRelativeResize="1">
          <a:picLocks noChangeAspect="1"/>
        </xdr:cNvPicPr>
      </xdr:nvPicPr>
      <xdr:blipFill>
        <a:blip r:embed="rId1"/>
        <a:stretch>
          <a:fillRect/>
        </a:stretch>
      </xdr:blipFill>
      <xdr:spPr>
        <a:xfrm>
          <a:off x="295275" y="133350"/>
          <a:ext cx="2295525" cy="495300"/>
        </a:xfrm>
        <a:prstGeom prst="rect">
          <a:avLst/>
        </a:prstGeom>
        <a:noFill/>
        <a:ln w="9525" cmpd="sng">
          <a:noFill/>
        </a:ln>
      </xdr:spPr>
    </xdr:pic>
    <xdr:clientData/>
  </xdr:twoCellAnchor>
  <xdr:twoCellAnchor editAs="oneCell">
    <xdr:from>
      <xdr:col>2</xdr:col>
      <xdr:colOff>0</xdr:colOff>
      <xdr:row>4</xdr:row>
      <xdr:rowOff>0</xdr:rowOff>
    </xdr:from>
    <xdr:to>
      <xdr:col>3</xdr:col>
      <xdr:colOff>2295525</xdr:colOff>
      <xdr:row>9</xdr:row>
      <xdr:rowOff>133350</xdr:rowOff>
    </xdr:to>
    <xdr:pic>
      <xdr:nvPicPr>
        <xdr:cNvPr id="4" name="Afbeelding 6"/>
        <xdr:cNvPicPr preferRelativeResize="1">
          <a:picLocks noChangeAspect="1"/>
        </xdr:cNvPicPr>
      </xdr:nvPicPr>
      <xdr:blipFill>
        <a:blip r:embed="rId2"/>
        <a:stretch>
          <a:fillRect/>
        </a:stretch>
      </xdr:blipFill>
      <xdr:spPr>
        <a:xfrm>
          <a:off x="361950" y="647700"/>
          <a:ext cx="2905125"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190500</xdr:rowOff>
    </xdr:from>
    <xdr:to>
      <xdr:col>2</xdr:col>
      <xdr:colOff>76200</xdr:colOff>
      <xdr:row>0</xdr:row>
      <xdr:rowOff>666750</xdr:rowOff>
    </xdr:to>
    <xdr:grpSp>
      <xdr:nvGrpSpPr>
        <xdr:cNvPr id="1" name="Group 2"/>
        <xdr:cNvGrpSpPr>
          <a:grpSpLocks/>
        </xdr:cNvGrpSpPr>
      </xdr:nvGrpSpPr>
      <xdr:grpSpPr>
        <a:xfrm>
          <a:off x="190500" y="190500"/>
          <a:ext cx="2352675" cy="476250"/>
          <a:chOff x="42" y="17"/>
          <a:chExt cx="421" cy="91"/>
        </a:xfrm>
        <a:solidFill>
          <a:srgbClr val="FFFFFF"/>
        </a:solidFill>
      </xdr:grpSpPr>
      <xdr:pic>
        <xdr:nvPicPr>
          <xdr:cNvPr id="2" name="Picture 3"/>
          <xdr:cNvPicPr preferRelativeResize="1">
            <a:picLocks noChangeAspect="1"/>
          </xdr:cNvPicPr>
        </xdr:nvPicPr>
        <xdr:blipFill>
          <a:blip r:embed="rId1"/>
          <a:stretch>
            <a:fillRect/>
          </a:stretch>
        </xdr:blipFill>
        <xdr:spPr>
          <a:xfrm>
            <a:off x="42" y="17"/>
            <a:ext cx="207" cy="91"/>
          </a:xfrm>
          <a:prstGeom prst="rect">
            <a:avLst/>
          </a:prstGeom>
          <a:solidFill>
            <a:srgbClr val="CCFFCC"/>
          </a:solidFill>
          <a:ln w="9525" cmpd="sng">
            <a:noFill/>
          </a:ln>
        </xdr:spPr>
      </xdr:pic>
      <xdr:pic>
        <xdr:nvPicPr>
          <xdr:cNvPr id="3" name="Picture 4"/>
          <xdr:cNvPicPr preferRelativeResize="1">
            <a:picLocks noChangeAspect="1"/>
          </xdr:cNvPicPr>
        </xdr:nvPicPr>
        <xdr:blipFill>
          <a:blip r:embed="rId2"/>
          <a:stretch>
            <a:fillRect/>
          </a:stretch>
        </xdr:blipFill>
        <xdr:spPr>
          <a:xfrm>
            <a:off x="256" y="18"/>
            <a:ext cx="207" cy="89"/>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190500</xdr:colOff>
      <xdr:row>5</xdr:row>
      <xdr:rowOff>133350</xdr:rowOff>
    </xdr:to>
    <xdr:pic>
      <xdr:nvPicPr>
        <xdr:cNvPr id="1" name="Afbeelding 2"/>
        <xdr:cNvPicPr preferRelativeResize="1">
          <a:picLocks noChangeAspect="1"/>
        </xdr:cNvPicPr>
      </xdr:nvPicPr>
      <xdr:blipFill>
        <a:blip r:embed="rId1"/>
        <a:stretch>
          <a:fillRect/>
        </a:stretch>
      </xdr:blipFill>
      <xdr:spPr>
        <a:xfrm>
          <a:off x="180975" y="0"/>
          <a:ext cx="2905125" cy="942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628650</xdr:colOff>
      <xdr:row>1</xdr:row>
      <xdr:rowOff>57150</xdr:rowOff>
    </xdr:to>
    <xdr:pic>
      <xdr:nvPicPr>
        <xdr:cNvPr id="1" name="Afbeelding 2"/>
        <xdr:cNvPicPr preferRelativeResize="1">
          <a:picLocks noChangeAspect="1"/>
        </xdr:cNvPicPr>
      </xdr:nvPicPr>
      <xdr:blipFill>
        <a:blip r:embed="rId1"/>
        <a:stretch>
          <a:fillRect/>
        </a:stretch>
      </xdr:blipFill>
      <xdr:spPr>
        <a:xfrm>
          <a:off x="190500" y="0"/>
          <a:ext cx="2905125" cy="942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600075</xdr:colOff>
      <xdr:row>23</xdr:row>
      <xdr:rowOff>123825</xdr:rowOff>
    </xdr:to>
    <xdr:pic>
      <xdr:nvPicPr>
        <xdr:cNvPr id="1" name="Afbeelding 2"/>
        <xdr:cNvPicPr preferRelativeResize="1">
          <a:picLocks noChangeAspect="1"/>
        </xdr:cNvPicPr>
      </xdr:nvPicPr>
      <xdr:blipFill>
        <a:blip r:embed="rId1"/>
        <a:stretch>
          <a:fillRect/>
        </a:stretch>
      </xdr:blipFill>
      <xdr:spPr>
        <a:xfrm>
          <a:off x="190500" y="0"/>
          <a:ext cx="290512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vo.nl/mja"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Blad1">
    <pageSetUpPr fitToPage="1"/>
  </sheetPr>
  <dimension ref="B1:V67"/>
  <sheetViews>
    <sheetView showGridLines="0" showRowColHeaders="0" tabSelected="1" defaultGridColor="0" zoomScalePageLayoutView="0" colorId="42" workbookViewId="0" topLeftCell="A1">
      <selection activeCell="D1" sqref="D1"/>
    </sheetView>
  </sheetViews>
  <sheetFormatPr defaultColWidth="9.140625" defaultRowHeight="12.75"/>
  <cols>
    <col min="1" max="2" width="2.7109375" style="0" customWidth="1"/>
    <col min="4" max="4" width="100.7109375" style="0" customWidth="1"/>
    <col min="5" max="6" width="3.7109375" style="0" customWidth="1"/>
    <col min="22" max="22" width="0" style="0" hidden="1" customWidth="1"/>
  </cols>
  <sheetData>
    <row r="1" s="7" customFormat="1" ht="12.75">
      <c r="V1" s="7" t="s">
        <v>119</v>
      </c>
    </row>
    <row r="2" s="7" customFormat="1" ht="12.75">
      <c r="V2" s="10">
        <v>3</v>
      </c>
    </row>
    <row r="3" s="7" customFormat="1" ht="12.75"/>
    <row r="4" s="7" customFormat="1" ht="12.75"/>
    <row r="5" s="7" customFormat="1" ht="12.75"/>
    <row r="6" s="7" customFormat="1" ht="12.75"/>
    <row r="7" s="7" customFormat="1" ht="12.75"/>
    <row r="8" s="7" customFormat="1" ht="12.75"/>
    <row r="9" s="7" customFormat="1" ht="12.75"/>
    <row r="10" s="7" customFormat="1" ht="12.75"/>
    <row r="11" s="7" customFormat="1" ht="199.5" customHeight="1"/>
    <row r="12" s="7" customFormat="1" ht="12.75"/>
    <row r="13" s="7" customFormat="1" ht="12.75"/>
    <row r="14" s="7" customFormat="1" ht="12.75"/>
    <row r="15" s="7" customFormat="1" ht="12.75"/>
    <row r="16" s="7" customFormat="1" ht="12.75"/>
    <row r="17" s="7" customFormat="1" ht="12.75"/>
    <row r="18" s="7" customFormat="1" ht="12.75"/>
    <row r="19" s="7" customFormat="1" ht="12.75"/>
    <row r="20" s="7" customFormat="1" ht="12.75"/>
    <row r="21" s="7" customFormat="1" ht="12.75"/>
    <row r="22" s="7" customFormat="1" ht="12.75"/>
    <row r="23" s="7" customFormat="1" ht="12.75"/>
    <row r="24" s="7" customFormat="1" ht="12.75"/>
    <row r="25" s="7" customFormat="1" ht="12.75"/>
    <row r="26" s="7" customFormat="1" ht="12.75"/>
    <row r="27" s="7" customFormat="1" ht="12.75"/>
    <row r="28" s="7" customFormat="1" ht="12.75"/>
    <row r="29" s="7" customFormat="1" ht="12.75"/>
    <row r="30" s="7" customFormat="1" ht="12.75"/>
    <row r="31" s="7" customFormat="1" ht="12.75"/>
    <row r="32" s="7" customFormat="1" ht="12.75"/>
    <row r="33" s="7" customFormat="1" ht="12.75"/>
    <row r="34" s="7" customFormat="1" ht="12.75"/>
    <row r="35" s="7" customFormat="1" ht="12.75"/>
    <row r="36" s="7" customFormat="1" ht="12.75"/>
    <row r="37" s="7" customFormat="1" ht="12.75"/>
    <row r="38" s="7" customFormat="1" ht="12.75"/>
    <row r="39" s="7" customFormat="1" ht="12.75"/>
    <row r="40" s="7" customFormat="1" ht="12.75"/>
    <row r="41" s="7" customFormat="1" ht="12.75"/>
    <row r="42" s="7" customFormat="1" ht="12.75"/>
    <row r="43" s="7" customFormat="1" ht="12.75"/>
    <row r="44" s="7" customFormat="1" ht="12.75"/>
    <row r="45" s="7" customFormat="1" ht="12.75"/>
    <row r="46" s="7" customFormat="1" ht="12.75"/>
    <row r="47" s="7" customFormat="1" ht="12.75"/>
    <row r="48" s="7" customFormat="1" ht="12.75"/>
    <row r="49" s="7" customFormat="1" ht="12.75"/>
    <row r="50" s="7" customFormat="1" ht="12.75"/>
    <row r="51" s="7" customFormat="1" ht="12.75"/>
    <row r="52" s="7" customFormat="1" ht="12.75"/>
    <row r="53" s="7" customFormat="1" ht="12.75"/>
    <row r="54" s="7" customFormat="1" ht="12.75"/>
    <row r="55" s="7" customFormat="1" ht="12.75"/>
    <row r="56" s="7" customFormat="1" ht="12.75"/>
    <row r="57" s="7" customFormat="1" ht="6.75" customHeight="1">
      <c r="G57" s="43"/>
    </row>
    <row r="58" spans="2:7" s="7" customFormat="1" ht="12.75">
      <c r="B58" s="7" t="s">
        <v>125</v>
      </c>
      <c r="G58" s="43"/>
    </row>
    <row r="59" spans="2:4" s="7" customFormat="1" ht="12.75">
      <c r="B59" s="112" t="s">
        <v>126</v>
      </c>
      <c r="C59" s="112"/>
      <c r="D59" s="112"/>
    </row>
    <row r="60" spans="2:4" s="7" customFormat="1" ht="12.75">
      <c r="B60" s="110"/>
      <c r="C60" s="112"/>
      <c r="D60" s="112"/>
    </row>
    <row r="61" s="7" customFormat="1" ht="12.75">
      <c r="B61" s="104"/>
    </row>
    <row r="62" s="7" customFormat="1" ht="12.75"/>
    <row r="63" spans="2:4" s="7" customFormat="1" ht="12.75">
      <c r="B63" s="110"/>
      <c r="C63" s="111"/>
      <c r="D63" s="111"/>
    </row>
    <row r="64" s="7" customFormat="1" ht="12.75"/>
    <row r="65" s="7" customFormat="1" ht="12.75"/>
    <row r="66" s="7" customFormat="1" ht="12.75">
      <c r="B66" s="43"/>
    </row>
    <row r="67" s="7" customFormat="1" ht="12.75">
      <c r="B67" s="43"/>
    </row>
    <row r="68" s="7" customFormat="1" ht="12.75"/>
    <row r="69" s="7" customFormat="1" ht="12.75"/>
    <row r="70" s="7" customFormat="1" ht="12.75"/>
    <row r="71" s="7" customFormat="1" ht="12.75"/>
    <row r="72" s="7" customFormat="1" ht="12.75"/>
    <row r="73" s="7" customFormat="1" ht="12.75"/>
    <row r="74" s="7" customFormat="1" ht="12.75"/>
    <row r="75" s="7" customFormat="1" ht="12.75"/>
    <row r="76" s="7" customFormat="1" ht="12.75"/>
    <row r="77" s="7" customFormat="1" ht="12.75"/>
    <row r="78" s="7" customFormat="1" ht="12.75"/>
    <row r="79" s="7" customFormat="1" ht="12.75"/>
    <row r="80" s="7" customFormat="1" ht="12.75"/>
    <row r="81" s="7" customFormat="1" ht="12.75"/>
    <row r="82" s="7" customFormat="1" ht="12.75"/>
    <row r="83" s="7" customFormat="1" ht="12.75"/>
    <row r="84" s="7" customFormat="1" ht="12.75"/>
    <row r="85" s="7" customFormat="1" ht="12.75"/>
    <row r="86" s="7" customFormat="1" ht="12.75"/>
    <row r="87" s="7" customFormat="1" ht="12.75"/>
    <row r="88" s="7" customFormat="1" ht="12.75"/>
    <row r="89" s="7" customFormat="1" ht="12.75"/>
    <row r="90" s="7" customFormat="1" ht="12.75"/>
    <row r="91" s="7" customFormat="1" ht="12.75"/>
    <row r="92" s="7" customFormat="1" ht="12.75"/>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sheetData>
  <sheetProtection sheet="1" objects="1" scenarios="1"/>
  <mergeCells count="3">
    <mergeCell ref="B63:D63"/>
    <mergeCell ref="B59:D59"/>
    <mergeCell ref="B60:D60"/>
  </mergeCells>
  <hyperlinks>
    <hyperlink ref="B59:D59" r:id="rId1" display="http://www.rvo.nl/mja"/>
  </hyperlinks>
  <printOptions/>
  <pageMargins left="0.96" right="0.49" top="1.19" bottom="1" header="0.5" footer="0.5"/>
  <pageSetup fitToHeight="1" fitToWidth="1" horizontalDpi="600" verticalDpi="600" orientation="portrait" paperSize="9" scale="74"/>
  <drawing r:id="rId2"/>
</worksheet>
</file>

<file path=xl/worksheets/sheet2.xml><?xml version="1.0" encoding="utf-8"?>
<worksheet xmlns="http://schemas.openxmlformats.org/spreadsheetml/2006/main" xmlns:r="http://schemas.openxmlformats.org/officeDocument/2006/relationships">
  <sheetPr codeName="Blad31"/>
  <dimension ref="A1:Z201"/>
  <sheetViews>
    <sheetView showRowColHeaders="0" zoomScalePageLayoutView="0" workbookViewId="0" topLeftCell="A19">
      <selection activeCell="B42" sqref="B42"/>
    </sheetView>
  </sheetViews>
  <sheetFormatPr defaultColWidth="9.140625" defaultRowHeight="12.75"/>
  <cols>
    <col min="1" max="1" width="2.8515625" style="0" customWidth="1"/>
    <col min="2" max="2" width="34.140625" style="0" customWidth="1"/>
    <col min="3" max="5" width="15.7109375" style="0" customWidth="1"/>
    <col min="6" max="6" width="2.57421875" style="0" customWidth="1"/>
  </cols>
  <sheetData>
    <row r="1" spans="1:26" ht="69.75" customHeight="1" thickBot="1">
      <c r="A1" s="10"/>
      <c r="B1" s="10"/>
      <c r="C1" s="10"/>
      <c r="D1" s="10"/>
      <c r="E1" s="10"/>
      <c r="F1" s="10"/>
      <c r="G1" s="10"/>
      <c r="H1" s="10"/>
      <c r="I1" s="10"/>
      <c r="J1" s="10"/>
      <c r="K1" s="10"/>
      <c r="L1" s="10"/>
      <c r="M1" s="10"/>
      <c r="N1" s="10"/>
      <c r="O1" s="10"/>
      <c r="P1" s="10"/>
      <c r="Q1" s="10"/>
      <c r="R1" s="10"/>
      <c r="S1" s="10"/>
      <c r="T1" s="10"/>
      <c r="U1" s="10"/>
      <c r="V1" s="10"/>
      <c r="W1" s="10"/>
      <c r="X1" s="10"/>
      <c r="Y1" s="10"/>
      <c r="Z1" s="10"/>
    </row>
    <row r="2" spans="1:26" ht="13.5" thickTop="1">
      <c r="A2" s="10"/>
      <c r="B2" s="11" t="s">
        <v>18</v>
      </c>
      <c r="C2" s="12"/>
      <c r="D2" s="12"/>
      <c r="E2" s="13"/>
      <c r="F2" s="10"/>
      <c r="G2" s="10"/>
      <c r="H2" s="10"/>
      <c r="I2" s="10"/>
      <c r="J2" s="10"/>
      <c r="K2" s="10"/>
      <c r="L2" s="10"/>
      <c r="M2" s="10"/>
      <c r="N2" s="10"/>
      <c r="O2" s="10"/>
      <c r="P2" s="10"/>
      <c r="Q2" s="10"/>
      <c r="R2" s="10"/>
      <c r="S2" s="10"/>
      <c r="T2" s="10"/>
      <c r="U2" s="10"/>
      <c r="V2" s="10"/>
      <c r="W2" s="10"/>
      <c r="X2" s="10"/>
      <c r="Y2" s="10"/>
      <c r="Z2" s="10"/>
    </row>
    <row r="3" spans="1:26" ht="28.5" customHeight="1">
      <c r="A3" s="10"/>
      <c r="B3" s="113"/>
      <c r="C3" s="114"/>
      <c r="D3" s="114"/>
      <c r="E3" s="115"/>
      <c r="F3" s="10"/>
      <c r="G3" s="10"/>
      <c r="H3" s="10"/>
      <c r="I3" s="10"/>
      <c r="J3" s="10"/>
      <c r="K3" s="10"/>
      <c r="L3" s="10"/>
      <c r="M3" s="10"/>
      <c r="N3" s="10"/>
      <c r="O3" s="10"/>
      <c r="P3" s="10"/>
      <c r="Q3" s="10"/>
      <c r="R3" s="10"/>
      <c r="S3" s="10"/>
      <c r="T3" s="10"/>
      <c r="U3" s="10"/>
      <c r="V3" s="10"/>
      <c r="W3" s="10"/>
      <c r="X3" s="10"/>
      <c r="Y3" s="10"/>
      <c r="Z3" s="10"/>
    </row>
    <row r="4" spans="1:26" ht="12.75">
      <c r="A4" s="10"/>
      <c r="B4" s="14" t="s">
        <v>13</v>
      </c>
      <c r="C4" s="15"/>
      <c r="D4" s="15"/>
      <c r="E4" s="16"/>
      <c r="F4" s="10"/>
      <c r="G4" s="10"/>
      <c r="H4" s="10"/>
      <c r="I4" s="10"/>
      <c r="J4" s="10"/>
      <c r="K4" s="10"/>
      <c r="L4" s="10"/>
      <c r="M4" s="10"/>
      <c r="N4" s="10"/>
      <c r="O4" s="10"/>
      <c r="P4" s="10"/>
      <c r="Q4" s="10"/>
      <c r="R4" s="10"/>
      <c r="S4" s="10"/>
      <c r="T4" s="10"/>
      <c r="U4" s="10"/>
      <c r="V4" s="10"/>
      <c r="W4" s="10"/>
      <c r="X4" s="10"/>
      <c r="Y4" s="10"/>
      <c r="Z4" s="10"/>
    </row>
    <row r="5" spans="1:26" ht="90" customHeight="1">
      <c r="A5" s="10"/>
      <c r="B5" s="116"/>
      <c r="C5" s="117"/>
      <c r="D5" s="117"/>
      <c r="E5" s="118"/>
      <c r="F5" s="10"/>
      <c r="G5" s="10"/>
      <c r="H5" s="10"/>
      <c r="I5" s="10"/>
      <c r="J5" s="10"/>
      <c r="K5" s="10"/>
      <c r="L5" s="10"/>
      <c r="M5" s="10"/>
      <c r="N5" s="10"/>
      <c r="O5" s="10"/>
      <c r="P5" s="10"/>
      <c r="Q5" s="10"/>
      <c r="R5" s="10"/>
      <c r="S5" s="10"/>
      <c r="T5" s="10"/>
      <c r="U5" s="10"/>
      <c r="V5" s="10"/>
      <c r="W5" s="10"/>
      <c r="X5" s="10"/>
      <c r="Y5" s="10"/>
      <c r="Z5" s="10"/>
    </row>
    <row r="6" spans="1:26" ht="25.5">
      <c r="A6" s="10"/>
      <c r="B6" s="49" t="s">
        <v>14</v>
      </c>
      <c r="C6" s="50" t="s">
        <v>41</v>
      </c>
      <c r="D6" s="50" t="s">
        <v>42</v>
      </c>
      <c r="E6" s="51" t="s">
        <v>40</v>
      </c>
      <c r="F6" s="10"/>
      <c r="G6" s="10"/>
      <c r="H6" s="10"/>
      <c r="I6" s="10"/>
      <c r="J6" s="10"/>
      <c r="K6" s="10"/>
      <c r="L6" s="10"/>
      <c r="M6" s="10"/>
      <c r="N6" s="10"/>
      <c r="O6" s="10"/>
      <c r="P6" s="10"/>
      <c r="Q6" s="10"/>
      <c r="R6" s="10"/>
      <c r="S6" s="10"/>
      <c r="T6" s="10"/>
      <c r="U6" s="10"/>
      <c r="V6" s="10"/>
      <c r="W6" s="10"/>
      <c r="X6" s="10"/>
      <c r="Y6" s="10"/>
      <c r="Z6" s="10"/>
    </row>
    <row r="7" spans="1:26" ht="12.75">
      <c r="A7" s="10"/>
      <c r="B7" s="17" t="s">
        <v>19</v>
      </c>
      <c r="C7" s="1">
        <f>spc!H31</f>
        <v>0</v>
      </c>
      <c r="D7" s="1">
        <f>spc!I31</f>
        <v>0</v>
      </c>
      <c r="E7" s="19">
        <f aca="true" t="shared" si="0" ref="E7:E13">C7-D7</f>
        <v>0</v>
      </c>
      <c r="F7" s="10"/>
      <c r="G7" s="10"/>
      <c r="H7" s="10"/>
      <c r="I7" s="10"/>
      <c r="J7" s="10"/>
      <c r="K7" s="10"/>
      <c r="L7" s="10"/>
      <c r="M7" s="10"/>
      <c r="N7" s="10"/>
      <c r="O7" s="10"/>
      <c r="P7" s="10"/>
      <c r="Q7" s="10"/>
      <c r="R7" s="10"/>
      <c r="S7" s="10"/>
      <c r="T7" s="10"/>
      <c r="U7" s="10"/>
      <c r="V7" s="10"/>
      <c r="W7" s="10"/>
      <c r="X7" s="10"/>
      <c r="Y7" s="10"/>
      <c r="Z7" s="10"/>
    </row>
    <row r="8" spans="1:26" ht="12.75">
      <c r="A8" s="10"/>
      <c r="B8" s="17" t="s">
        <v>20</v>
      </c>
      <c r="C8" s="1">
        <f>spc!H44</f>
        <v>0</v>
      </c>
      <c r="D8" s="1">
        <f>spc!I44</f>
        <v>0</v>
      </c>
      <c r="E8" s="19">
        <f t="shared" si="0"/>
        <v>0</v>
      </c>
      <c r="F8" s="10"/>
      <c r="G8" s="10"/>
      <c r="H8" s="10"/>
      <c r="I8" s="10"/>
      <c r="J8" s="10"/>
      <c r="K8" s="10"/>
      <c r="L8" s="10"/>
      <c r="M8" s="10"/>
      <c r="N8" s="10"/>
      <c r="O8" s="10"/>
      <c r="P8" s="10"/>
      <c r="Q8" s="10"/>
      <c r="R8" s="10"/>
      <c r="S8" s="10"/>
      <c r="T8" s="10"/>
      <c r="U8" s="10"/>
      <c r="V8" s="10"/>
      <c r="W8" s="10"/>
      <c r="X8" s="10"/>
      <c r="Y8" s="10"/>
      <c r="Z8" s="10"/>
    </row>
    <row r="9" spans="1:26" ht="12.75">
      <c r="A9" s="10"/>
      <c r="B9" s="17" t="s">
        <v>21</v>
      </c>
      <c r="C9" s="1">
        <f>spc!H55</f>
        <v>0</v>
      </c>
      <c r="D9" s="1">
        <f>spc!I55</f>
        <v>0</v>
      </c>
      <c r="E9" s="19">
        <f t="shared" si="0"/>
        <v>0</v>
      </c>
      <c r="F9" s="10"/>
      <c r="G9" s="10"/>
      <c r="H9" s="10"/>
      <c r="I9" s="10"/>
      <c r="J9" s="10"/>
      <c r="K9" s="10"/>
      <c r="L9" s="10"/>
      <c r="M9" s="10"/>
      <c r="N9" s="10"/>
      <c r="O9" s="10"/>
      <c r="P9" s="10"/>
      <c r="Q9" s="10"/>
      <c r="R9" s="10"/>
      <c r="S9" s="10"/>
      <c r="T9" s="10"/>
      <c r="U9" s="10"/>
      <c r="V9" s="10"/>
      <c r="W9" s="10"/>
      <c r="X9" s="10"/>
      <c r="Y9" s="10"/>
      <c r="Z9" s="10"/>
    </row>
    <row r="10" spans="1:26" ht="12.75">
      <c r="A10" s="10"/>
      <c r="B10" s="17" t="s">
        <v>22</v>
      </c>
      <c r="C10" s="1">
        <f>spc!H66</f>
        <v>0</v>
      </c>
      <c r="D10" s="1">
        <f>spc!I66</f>
        <v>0</v>
      </c>
      <c r="E10" s="19">
        <f t="shared" si="0"/>
        <v>0</v>
      </c>
      <c r="F10" s="10"/>
      <c r="G10" s="10"/>
      <c r="H10" s="10"/>
      <c r="I10" s="10"/>
      <c r="J10" s="10"/>
      <c r="K10" s="10"/>
      <c r="L10" s="10"/>
      <c r="M10" s="10"/>
      <c r="N10" s="10"/>
      <c r="O10" s="10"/>
      <c r="P10" s="10"/>
      <c r="Q10" s="10"/>
      <c r="R10" s="10"/>
      <c r="S10" s="10"/>
      <c r="T10" s="10"/>
      <c r="U10" s="10"/>
      <c r="V10" s="10"/>
      <c r="W10" s="10"/>
      <c r="X10" s="10"/>
      <c r="Y10" s="10"/>
      <c r="Z10" s="10"/>
    </row>
    <row r="11" spans="1:26" ht="12.75">
      <c r="A11" s="10"/>
      <c r="B11" s="17" t="s">
        <v>23</v>
      </c>
      <c r="C11" s="1">
        <f>spc!H77</f>
        <v>0</v>
      </c>
      <c r="D11" s="1">
        <f>spc!I77</f>
        <v>0</v>
      </c>
      <c r="E11" s="19">
        <f t="shared" si="0"/>
        <v>0</v>
      </c>
      <c r="F11" s="10"/>
      <c r="G11" s="10"/>
      <c r="H11" s="10"/>
      <c r="I11" s="10"/>
      <c r="J11" s="10"/>
      <c r="K11" s="10"/>
      <c r="L11" s="10"/>
      <c r="M11" s="10"/>
      <c r="N11" s="10"/>
      <c r="O11" s="10"/>
      <c r="P11" s="10"/>
      <c r="Q11" s="10"/>
      <c r="R11" s="10"/>
      <c r="S11" s="10"/>
      <c r="T11" s="10"/>
      <c r="U11" s="10"/>
      <c r="V11" s="10"/>
      <c r="W11" s="10"/>
      <c r="X11" s="10"/>
      <c r="Y11" s="10"/>
      <c r="Z11" s="10"/>
    </row>
    <row r="12" spans="1:26" ht="12.75">
      <c r="A12" s="10"/>
      <c r="B12" s="17" t="s">
        <v>24</v>
      </c>
      <c r="C12" s="1">
        <f>spc!H86</f>
        <v>0</v>
      </c>
      <c r="D12" s="1">
        <f>spc!I86</f>
        <v>0</v>
      </c>
      <c r="E12" s="19">
        <f t="shared" si="0"/>
        <v>0</v>
      </c>
      <c r="F12" s="10"/>
      <c r="G12" s="10"/>
      <c r="H12" s="10"/>
      <c r="I12" s="10"/>
      <c r="J12" s="10"/>
      <c r="K12" s="10"/>
      <c r="L12" s="10"/>
      <c r="M12" s="10"/>
      <c r="N12" s="10"/>
      <c r="O12" s="10"/>
      <c r="P12" s="10"/>
      <c r="Q12" s="10"/>
      <c r="R12" s="10"/>
      <c r="S12" s="10"/>
      <c r="T12" s="10"/>
      <c r="U12" s="10"/>
      <c r="V12" s="10"/>
      <c r="W12" s="10"/>
      <c r="X12" s="10"/>
      <c r="Y12" s="10"/>
      <c r="Z12" s="10"/>
    </row>
    <row r="13" spans="1:26" ht="12.75">
      <c r="A13" s="10"/>
      <c r="B13" s="17" t="s">
        <v>43</v>
      </c>
      <c r="C13" s="18"/>
      <c r="D13" s="18">
        <f>E26/D27</f>
        <v>0</v>
      </c>
      <c r="E13" s="19">
        <f t="shared" si="0"/>
        <v>0</v>
      </c>
      <c r="F13" s="10"/>
      <c r="G13" s="10"/>
      <c r="H13" s="10"/>
      <c r="I13" s="10"/>
      <c r="J13" s="10"/>
      <c r="K13" s="10"/>
      <c r="L13" s="10"/>
      <c r="M13" s="10"/>
      <c r="N13" s="10"/>
      <c r="O13" s="10"/>
      <c r="P13" s="10"/>
      <c r="Q13" s="10"/>
      <c r="R13" s="10"/>
      <c r="S13" s="10"/>
      <c r="T13" s="10"/>
      <c r="U13" s="10"/>
      <c r="V13" s="10"/>
      <c r="W13" s="10"/>
      <c r="X13" s="10"/>
      <c r="Y13" s="10"/>
      <c r="Z13" s="10"/>
    </row>
    <row r="14" spans="1:26" ht="12.75">
      <c r="A14" s="10"/>
      <c r="B14" s="77" t="s">
        <v>25</v>
      </c>
      <c r="C14" s="81"/>
      <c r="D14" s="81"/>
      <c r="E14" s="82">
        <f>SUM(E7:E13)</f>
        <v>0</v>
      </c>
      <c r="F14" s="10"/>
      <c r="G14" s="10"/>
      <c r="H14" s="10"/>
      <c r="I14" s="10"/>
      <c r="J14" s="10"/>
      <c r="K14" s="10"/>
      <c r="L14" s="10"/>
      <c r="M14" s="10"/>
      <c r="N14" s="10"/>
      <c r="O14" s="10"/>
      <c r="P14" s="10"/>
      <c r="Q14" s="10"/>
      <c r="R14" s="10"/>
      <c r="S14" s="10"/>
      <c r="T14" s="10"/>
      <c r="U14" s="10"/>
      <c r="V14" s="10"/>
      <c r="W14" s="10"/>
      <c r="X14" s="10"/>
      <c r="Y14" s="10"/>
      <c r="Z14" s="10"/>
    </row>
    <row r="15" spans="1:26" ht="12.75">
      <c r="A15" s="10"/>
      <c r="B15" s="17" t="s">
        <v>101</v>
      </c>
      <c r="C15" s="18"/>
      <c r="D15" s="83">
        <v>0.35</v>
      </c>
      <c r="E15" s="19"/>
      <c r="F15" s="10"/>
      <c r="G15" s="10"/>
      <c r="H15" s="10"/>
      <c r="I15" s="10"/>
      <c r="J15" s="10"/>
      <c r="K15" s="10"/>
      <c r="L15" s="10"/>
      <c r="M15" s="10"/>
      <c r="N15" s="10"/>
      <c r="O15" s="10"/>
      <c r="P15" s="10"/>
      <c r="Q15" s="10"/>
      <c r="R15" s="10"/>
      <c r="S15" s="10"/>
      <c r="T15" s="10"/>
      <c r="U15" s="10"/>
      <c r="V15" s="10"/>
      <c r="W15" s="10"/>
      <c r="X15" s="10"/>
      <c r="Y15" s="10"/>
      <c r="Z15" s="10"/>
    </row>
    <row r="16" spans="1:26" ht="12.75">
      <c r="A16" s="10"/>
      <c r="B16" s="17" t="s">
        <v>102</v>
      </c>
      <c r="C16" s="18"/>
      <c r="D16" s="18"/>
      <c r="E16" s="19">
        <f>D15*E14</f>
        <v>0</v>
      </c>
      <c r="F16" s="10"/>
      <c r="G16" s="10"/>
      <c r="H16" s="10"/>
      <c r="I16" s="10"/>
      <c r="J16" s="10"/>
      <c r="K16" s="10"/>
      <c r="L16" s="10"/>
      <c r="M16" s="10"/>
      <c r="N16" s="10"/>
      <c r="O16" s="10"/>
      <c r="P16" s="10"/>
      <c r="Q16" s="10"/>
      <c r="R16" s="10"/>
      <c r="S16" s="10"/>
      <c r="T16" s="10"/>
      <c r="U16" s="10"/>
      <c r="V16" s="10"/>
      <c r="W16" s="10"/>
      <c r="X16" s="10"/>
      <c r="Y16" s="10"/>
      <c r="Z16" s="10"/>
    </row>
    <row r="17" spans="1:26" ht="12.75">
      <c r="A17" s="10"/>
      <c r="B17" s="77" t="s">
        <v>26</v>
      </c>
      <c r="C17" s="78"/>
      <c r="D17" s="78"/>
      <c r="E17" s="79">
        <f>E14-E16</f>
        <v>0</v>
      </c>
      <c r="F17" s="10"/>
      <c r="G17" s="10"/>
      <c r="H17" s="10"/>
      <c r="I17" s="10"/>
      <c r="J17" s="10"/>
      <c r="K17" s="10"/>
      <c r="L17" s="10"/>
      <c r="M17" s="10"/>
      <c r="N17" s="10"/>
      <c r="O17" s="10"/>
      <c r="P17" s="10"/>
      <c r="Q17" s="10"/>
      <c r="R17" s="10"/>
      <c r="S17" s="10"/>
      <c r="T17" s="10"/>
      <c r="U17" s="10"/>
      <c r="V17" s="10"/>
      <c r="W17" s="10"/>
      <c r="X17" s="10"/>
      <c r="Y17" s="10"/>
      <c r="Z17" s="10"/>
    </row>
    <row r="18" spans="1:26" ht="12.75">
      <c r="A18" s="10"/>
      <c r="B18" s="17" t="s">
        <v>105</v>
      </c>
      <c r="C18" s="18"/>
      <c r="D18" s="18"/>
      <c r="E18" s="19">
        <f>-E13</f>
        <v>0</v>
      </c>
      <c r="F18" s="10"/>
      <c r="G18" s="10"/>
      <c r="H18" s="10"/>
      <c r="I18" s="10"/>
      <c r="J18" s="10"/>
      <c r="K18" s="10"/>
      <c r="L18" s="10"/>
      <c r="M18" s="10"/>
      <c r="N18" s="10"/>
      <c r="O18" s="10"/>
      <c r="P18" s="10"/>
      <c r="Q18" s="10"/>
      <c r="R18" s="10"/>
      <c r="S18" s="10"/>
      <c r="T18" s="10"/>
      <c r="U18" s="10"/>
      <c r="V18" s="10"/>
      <c r="W18" s="10"/>
      <c r="X18" s="10"/>
      <c r="Y18" s="10"/>
      <c r="Z18" s="10"/>
    </row>
    <row r="19" spans="1:26" ht="12.75">
      <c r="A19" s="10"/>
      <c r="B19" s="77" t="s">
        <v>27</v>
      </c>
      <c r="C19" s="78"/>
      <c r="D19" s="78"/>
      <c r="E19" s="79">
        <f>E18+E17</f>
        <v>0</v>
      </c>
      <c r="F19" s="10"/>
      <c r="G19" s="10"/>
      <c r="H19" s="10"/>
      <c r="I19" s="10"/>
      <c r="J19" s="10"/>
      <c r="K19" s="10"/>
      <c r="L19" s="10"/>
      <c r="M19" s="10"/>
      <c r="N19" s="10"/>
      <c r="O19" s="10"/>
      <c r="P19" s="10"/>
      <c r="Q19" s="10"/>
      <c r="R19" s="10"/>
      <c r="S19" s="10"/>
      <c r="T19" s="10"/>
      <c r="U19" s="10"/>
      <c r="V19" s="10"/>
      <c r="W19" s="10"/>
      <c r="X19" s="10"/>
      <c r="Y19" s="10"/>
      <c r="Z19" s="10"/>
    </row>
    <row r="20" spans="1:26" ht="25.5">
      <c r="A20" s="10"/>
      <c r="B20" s="49" t="s">
        <v>15</v>
      </c>
      <c r="C20" s="50" t="s">
        <v>34</v>
      </c>
      <c r="D20" s="50" t="s">
        <v>37</v>
      </c>
      <c r="E20" s="51" t="s">
        <v>35</v>
      </c>
      <c r="F20" s="10"/>
      <c r="G20" s="10"/>
      <c r="H20" s="10"/>
      <c r="I20" s="10"/>
      <c r="J20" s="10"/>
      <c r="K20" s="10"/>
      <c r="L20" s="10"/>
      <c r="M20" s="10"/>
      <c r="N20" s="10"/>
      <c r="O20" s="10"/>
      <c r="P20" s="10"/>
      <c r="Q20" s="10"/>
      <c r="R20" s="10"/>
      <c r="S20" s="10"/>
      <c r="T20" s="10"/>
      <c r="U20" s="10"/>
      <c r="V20" s="10"/>
      <c r="W20" s="10"/>
      <c r="X20" s="10"/>
      <c r="Y20" s="10"/>
      <c r="Z20" s="10"/>
    </row>
    <row r="21" spans="1:26" ht="12.75">
      <c r="A21" s="10"/>
      <c r="B21" s="20" t="s">
        <v>28</v>
      </c>
      <c r="C21" s="1">
        <v>0</v>
      </c>
      <c r="D21" s="1">
        <v>0</v>
      </c>
      <c r="E21" s="19">
        <f>D21-C21</f>
        <v>0</v>
      </c>
      <c r="F21" s="10"/>
      <c r="G21" s="10"/>
      <c r="H21" s="10"/>
      <c r="I21" s="10"/>
      <c r="J21" s="10"/>
      <c r="K21" s="10"/>
      <c r="L21" s="10"/>
      <c r="M21" s="10"/>
      <c r="N21" s="10"/>
      <c r="O21" s="10"/>
      <c r="P21" s="10"/>
      <c r="Q21" s="10"/>
      <c r="R21" s="10"/>
      <c r="S21" s="10"/>
      <c r="T21" s="10"/>
      <c r="U21" s="10"/>
      <c r="V21" s="10"/>
      <c r="W21" s="10"/>
      <c r="X21" s="10"/>
      <c r="Y21" s="10"/>
      <c r="Z21" s="10"/>
    </row>
    <row r="22" spans="1:26" ht="12.75">
      <c r="A22" s="10"/>
      <c r="B22" s="20" t="s">
        <v>29</v>
      </c>
      <c r="C22" s="1">
        <v>0</v>
      </c>
      <c r="D22" s="1">
        <f>0.15*(D21+D23)</f>
        <v>0</v>
      </c>
      <c r="E22" s="19">
        <f>D22-C22</f>
        <v>0</v>
      </c>
      <c r="F22" s="10"/>
      <c r="G22" s="10"/>
      <c r="H22" s="10"/>
      <c r="I22" s="10"/>
      <c r="J22" s="10"/>
      <c r="K22" s="10"/>
      <c r="L22" s="10"/>
      <c r="M22" s="10"/>
      <c r="N22" s="10"/>
      <c r="O22" s="10"/>
      <c r="P22" s="10"/>
      <c r="Q22" s="10"/>
      <c r="R22" s="10"/>
      <c r="S22" s="10"/>
      <c r="T22" s="10"/>
      <c r="U22" s="10"/>
      <c r="V22" s="10"/>
      <c r="W22" s="10"/>
      <c r="X22" s="10"/>
      <c r="Y22" s="10"/>
      <c r="Z22" s="10"/>
    </row>
    <row r="23" spans="1:26" ht="12.75">
      <c r="A23" s="10"/>
      <c r="B23" s="20" t="s">
        <v>30</v>
      </c>
      <c r="C23" s="1">
        <v>0</v>
      </c>
      <c r="D23" s="1">
        <f>D21</f>
        <v>0</v>
      </c>
      <c r="E23" s="19">
        <f>D23-C23</f>
        <v>0</v>
      </c>
      <c r="F23" s="10"/>
      <c r="G23" s="10"/>
      <c r="H23" s="10"/>
      <c r="I23" s="10"/>
      <c r="J23" s="10"/>
      <c r="K23" s="10"/>
      <c r="L23" s="10"/>
      <c r="M23" s="10"/>
      <c r="N23" s="10"/>
      <c r="O23" s="10"/>
      <c r="P23" s="10"/>
      <c r="Q23" s="10"/>
      <c r="R23" s="10"/>
      <c r="S23" s="10"/>
      <c r="T23" s="10"/>
      <c r="U23" s="10"/>
      <c r="V23" s="10"/>
      <c r="W23" s="10"/>
      <c r="X23" s="10"/>
      <c r="Y23" s="10"/>
      <c r="Z23" s="10"/>
    </row>
    <row r="24" spans="1:26" ht="12.75">
      <c r="A24" s="10"/>
      <c r="B24" s="20" t="s">
        <v>31</v>
      </c>
      <c r="C24" s="1">
        <v>0</v>
      </c>
      <c r="D24" s="1">
        <v>0</v>
      </c>
      <c r="E24" s="19">
        <f>D24-C24</f>
        <v>0</v>
      </c>
      <c r="F24" s="10"/>
      <c r="G24" s="10"/>
      <c r="H24" s="10"/>
      <c r="I24" s="10"/>
      <c r="J24" s="10"/>
      <c r="K24" s="10"/>
      <c r="L24" s="10"/>
      <c r="M24" s="10"/>
      <c r="N24" s="10"/>
      <c r="O24" s="10"/>
      <c r="P24" s="10"/>
      <c r="Q24" s="10"/>
      <c r="R24" s="10"/>
      <c r="S24" s="10"/>
      <c r="T24" s="10"/>
      <c r="U24" s="10"/>
      <c r="V24" s="10"/>
      <c r="W24" s="10"/>
      <c r="X24" s="10"/>
      <c r="Y24" s="10"/>
      <c r="Z24" s="10"/>
    </row>
    <row r="25" spans="1:26" ht="12.75">
      <c r="A25" s="10"/>
      <c r="B25" s="20" t="s">
        <v>32</v>
      </c>
      <c r="C25" s="1">
        <v>0</v>
      </c>
      <c r="D25" s="1">
        <v>0</v>
      </c>
      <c r="E25" s="19">
        <f>D25-C25</f>
        <v>0</v>
      </c>
      <c r="F25" s="10"/>
      <c r="G25" s="10"/>
      <c r="H25" s="10"/>
      <c r="I25" s="10"/>
      <c r="J25" s="10"/>
      <c r="K25" s="10"/>
      <c r="L25" s="10"/>
      <c r="M25" s="10"/>
      <c r="N25" s="10"/>
      <c r="O25" s="10"/>
      <c r="P25" s="10"/>
      <c r="Q25" s="10"/>
      <c r="R25" s="10"/>
      <c r="S25" s="10"/>
      <c r="T25" s="10"/>
      <c r="U25" s="10"/>
      <c r="V25" s="10"/>
      <c r="W25" s="10"/>
      <c r="X25" s="10"/>
      <c r="Y25" s="10"/>
      <c r="Z25" s="10"/>
    </row>
    <row r="26" spans="1:26" ht="12.75">
      <c r="A26" s="10"/>
      <c r="B26" s="77" t="s">
        <v>33</v>
      </c>
      <c r="C26" s="22"/>
      <c r="D26" s="80"/>
      <c r="E26" s="79">
        <f>SUM(E21:E25)</f>
        <v>0</v>
      </c>
      <c r="F26" s="10"/>
      <c r="G26" s="10"/>
      <c r="H26" s="10"/>
      <c r="I26" s="10"/>
      <c r="J26" s="10"/>
      <c r="K26" s="10"/>
      <c r="L26" s="10"/>
      <c r="M26" s="10"/>
      <c r="N26" s="10"/>
      <c r="O26" s="10"/>
      <c r="P26" s="10"/>
      <c r="Q26" s="10"/>
      <c r="R26" s="10"/>
      <c r="S26" s="10"/>
      <c r="T26" s="10"/>
      <c r="U26" s="10"/>
      <c r="V26" s="10"/>
      <c r="W26" s="10"/>
      <c r="X26" s="10"/>
      <c r="Y26" s="10"/>
      <c r="Z26" s="10"/>
    </row>
    <row r="27" spans="1:26" ht="12.75">
      <c r="A27" s="10"/>
      <c r="B27" s="21" t="s">
        <v>36</v>
      </c>
      <c r="C27" s="22"/>
      <c r="D27" s="3">
        <v>10</v>
      </c>
      <c r="E27" s="23" t="s">
        <v>17</v>
      </c>
      <c r="F27" s="10"/>
      <c r="G27" s="10"/>
      <c r="H27" s="10"/>
      <c r="I27" s="10"/>
      <c r="J27" s="10"/>
      <c r="K27" s="10"/>
      <c r="L27" s="10"/>
      <c r="M27" s="10"/>
      <c r="N27" s="10"/>
      <c r="O27" s="10"/>
      <c r="P27" s="10"/>
      <c r="Q27" s="10"/>
      <c r="R27" s="10"/>
      <c r="S27" s="10"/>
      <c r="T27" s="10"/>
      <c r="U27" s="10"/>
      <c r="V27" s="10"/>
      <c r="W27" s="10"/>
      <c r="X27" s="10"/>
      <c r="Y27" s="10"/>
      <c r="Z27" s="10"/>
    </row>
    <row r="28" spans="1:26" ht="12.75">
      <c r="A28" s="10"/>
      <c r="B28" s="14" t="s">
        <v>44</v>
      </c>
      <c r="C28" s="24"/>
      <c r="D28" s="24"/>
      <c r="E28" s="16"/>
      <c r="F28" s="10"/>
      <c r="G28" s="10"/>
      <c r="H28" s="10"/>
      <c r="I28" s="10"/>
      <c r="J28" s="10"/>
      <c r="K28" s="10"/>
      <c r="L28" s="10"/>
      <c r="M28" s="10"/>
      <c r="N28" s="10"/>
      <c r="O28" s="10"/>
      <c r="P28" s="10"/>
      <c r="Q28" s="10"/>
      <c r="R28" s="10"/>
      <c r="S28" s="10"/>
      <c r="T28" s="10"/>
      <c r="U28" s="10"/>
      <c r="V28" s="10"/>
      <c r="W28" s="10"/>
      <c r="X28" s="10"/>
      <c r="Y28" s="10"/>
      <c r="Z28" s="10"/>
    </row>
    <row r="29" spans="1:26" ht="12.75">
      <c r="A29" s="10"/>
      <c r="B29" s="17" t="s">
        <v>38</v>
      </c>
      <c r="C29" s="25"/>
      <c r="D29" s="40" t="e">
        <f>E26/E19</f>
        <v>#DIV/0!</v>
      </c>
      <c r="E29" s="27" t="s">
        <v>17</v>
      </c>
      <c r="F29" s="10"/>
      <c r="G29" s="10"/>
      <c r="H29" s="10"/>
      <c r="I29" s="10"/>
      <c r="J29" s="10"/>
      <c r="K29" s="10"/>
      <c r="L29" s="10"/>
      <c r="M29" s="10"/>
      <c r="N29" s="10"/>
      <c r="O29" s="10"/>
      <c r="P29" s="10"/>
      <c r="Q29" s="10"/>
      <c r="R29" s="10"/>
      <c r="S29" s="10"/>
      <c r="T29" s="10"/>
      <c r="U29" s="10"/>
      <c r="V29" s="10"/>
      <c r="W29" s="10"/>
      <c r="X29" s="10"/>
      <c r="Y29" s="10"/>
      <c r="Z29" s="10"/>
    </row>
    <row r="30" spans="1:26" ht="12.75">
      <c r="A30" s="10"/>
      <c r="B30" s="28" t="str">
        <f>"Bij levensduur van "&amp;D27&amp;" jaar en IRV = 15% geldt dat de maatregel rendabel is bij tvt &lt; "&amp;TEXT(MIN(C41,5),"#,0")&amp;" jaar"</f>
        <v>Bij levensduur van 10 jaar en IRV = 15% geldt dat de maatregel rendabel is bij tvt &lt; 5,0 jaar</v>
      </c>
      <c r="C30" s="25"/>
      <c r="D30" s="29"/>
      <c r="E30" s="30"/>
      <c r="F30" s="10"/>
      <c r="G30" s="10"/>
      <c r="H30" s="10"/>
      <c r="I30" s="10"/>
      <c r="J30" s="10"/>
      <c r="K30" s="10"/>
      <c r="L30" s="10"/>
      <c r="M30" s="10"/>
      <c r="N30" s="10"/>
      <c r="O30" s="10"/>
      <c r="P30" s="10"/>
      <c r="Q30" s="10"/>
      <c r="R30" s="10"/>
      <c r="S30" s="10"/>
      <c r="T30" s="10"/>
      <c r="U30" s="10"/>
      <c r="V30" s="10"/>
      <c r="W30" s="10"/>
      <c r="X30" s="10"/>
      <c r="Y30" s="10"/>
      <c r="Z30" s="10"/>
    </row>
    <row r="31" spans="1:26" ht="12.75">
      <c r="A31" s="10"/>
      <c r="B31" s="17"/>
      <c r="C31" s="25"/>
      <c r="D31" s="26"/>
      <c r="E31" s="27"/>
      <c r="F31" s="10"/>
      <c r="G31" s="10"/>
      <c r="H31" s="10"/>
      <c r="I31" s="10"/>
      <c r="J31" s="10"/>
      <c r="K31" s="10"/>
      <c r="L31" s="10"/>
      <c r="M31" s="10"/>
      <c r="N31" s="10"/>
      <c r="O31" s="10"/>
      <c r="P31" s="10"/>
      <c r="Q31" s="10"/>
      <c r="R31" s="10"/>
      <c r="S31" s="10"/>
      <c r="T31" s="10"/>
      <c r="U31" s="10"/>
      <c r="V31" s="10"/>
      <c r="W31" s="10"/>
      <c r="X31" s="10"/>
      <c r="Y31" s="10"/>
      <c r="Z31" s="10"/>
    </row>
    <row r="32" spans="1:26" ht="12.75">
      <c r="A32" s="10"/>
      <c r="B32" s="17"/>
      <c r="C32" s="25"/>
      <c r="D32" s="26"/>
      <c r="E32" s="27"/>
      <c r="F32" s="10"/>
      <c r="G32" s="10"/>
      <c r="H32" s="10"/>
      <c r="I32" s="10"/>
      <c r="J32" s="10"/>
      <c r="K32" s="10"/>
      <c r="L32" s="10"/>
      <c r="M32" s="10"/>
      <c r="N32" s="10"/>
      <c r="O32" s="10"/>
      <c r="P32" s="10"/>
      <c r="Q32" s="10"/>
      <c r="R32" s="10"/>
      <c r="S32" s="10"/>
      <c r="T32" s="10"/>
      <c r="U32" s="10"/>
      <c r="V32" s="10"/>
      <c r="W32" s="10"/>
      <c r="X32" s="10"/>
      <c r="Y32" s="10"/>
      <c r="Z32" s="10"/>
    </row>
    <row r="33" spans="1:26" ht="12.75">
      <c r="A33" s="10"/>
      <c r="B33" s="17" t="s">
        <v>39</v>
      </c>
      <c r="C33" s="25"/>
      <c r="D33" s="41">
        <f>-E26+C40</f>
        <v>0</v>
      </c>
      <c r="E33" s="27" t="s">
        <v>16</v>
      </c>
      <c r="F33" s="10"/>
      <c r="G33" s="10"/>
      <c r="H33" s="10"/>
      <c r="I33" s="10"/>
      <c r="J33" s="10"/>
      <c r="K33" s="10"/>
      <c r="L33" s="10"/>
      <c r="M33" s="10"/>
      <c r="N33" s="10"/>
      <c r="O33" s="10"/>
      <c r="P33" s="10"/>
      <c r="Q33" s="10"/>
      <c r="R33" s="10"/>
      <c r="S33" s="10"/>
      <c r="T33" s="10"/>
      <c r="U33" s="10"/>
      <c r="V33" s="10"/>
      <c r="W33" s="10"/>
      <c r="X33" s="10"/>
      <c r="Y33" s="10"/>
      <c r="Z33" s="10"/>
    </row>
    <row r="34" spans="1:26" ht="12.75">
      <c r="A34" s="10"/>
      <c r="B34" s="28" t="s">
        <v>98</v>
      </c>
      <c r="C34" s="25"/>
      <c r="D34" s="26"/>
      <c r="E34" s="27"/>
      <c r="F34" s="10"/>
      <c r="G34" s="10"/>
      <c r="H34" s="10"/>
      <c r="I34" s="10"/>
      <c r="J34" s="10"/>
      <c r="K34" s="10"/>
      <c r="L34" s="10"/>
      <c r="M34" s="10"/>
      <c r="N34" s="10"/>
      <c r="O34" s="10"/>
      <c r="P34" s="10"/>
      <c r="Q34" s="10"/>
      <c r="R34" s="10"/>
      <c r="S34" s="10"/>
      <c r="T34" s="10"/>
      <c r="U34" s="10"/>
      <c r="V34" s="10"/>
      <c r="W34" s="10"/>
      <c r="X34" s="10"/>
      <c r="Y34" s="10"/>
      <c r="Z34" s="10"/>
    </row>
    <row r="35" spans="1:26" ht="13.5" thickBot="1">
      <c r="A35" s="10"/>
      <c r="B35" s="31"/>
      <c r="C35" s="32"/>
      <c r="D35" s="32"/>
      <c r="E35" s="33"/>
      <c r="F35" s="10"/>
      <c r="G35" s="10"/>
      <c r="H35" s="10"/>
      <c r="I35" s="10"/>
      <c r="J35" s="10"/>
      <c r="K35" s="10"/>
      <c r="L35" s="10"/>
      <c r="M35" s="10"/>
      <c r="N35" s="10"/>
      <c r="O35" s="10"/>
      <c r="P35" s="10"/>
      <c r="Q35" s="10"/>
      <c r="R35" s="10"/>
      <c r="S35" s="10"/>
      <c r="T35" s="10"/>
      <c r="U35" s="10"/>
      <c r="V35" s="10"/>
      <c r="W35" s="10"/>
      <c r="X35" s="10"/>
      <c r="Y35" s="10"/>
      <c r="Z35" s="10"/>
    </row>
    <row r="36" spans="1:26" ht="13.5" thickTop="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2.7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2.75">
      <c r="A38" s="10"/>
      <c r="B38" s="52" t="s">
        <v>103</v>
      </c>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2.75">
      <c r="A39" s="10"/>
      <c r="B39" s="34" t="s">
        <v>99</v>
      </c>
      <c r="C39" s="35">
        <v>0.15</v>
      </c>
      <c r="D39" s="10"/>
      <c r="E39" s="10"/>
      <c r="F39" s="10"/>
      <c r="G39" s="10"/>
      <c r="H39" s="10"/>
      <c r="I39" s="10"/>
      <c r="J39" s="10"/>
      <c r="K39" s="10"/>
      <c r="L39" s="10"/>
      <c r="M39" s="10"/>
      <c r="N39" s="10"/>
      <c r="O39" s="10"/>
      <c r="P39" s="10"/>
      <c r="Q39" s="10"/>
      <c r="R39" s="10"/>
      <c r="S39" s="10"/>
      <c r="T39" s="10"/>
      <c r="U39" s="10"/>
      <c r="V39" s="10"/>
      <c r="W39" s="10"/>
      <c r="X39" s="10"/>
      <c r="Y39" s="10"/>
      <c r="Z39" s="10"/>
    </row>
    <row r="40" spans="1:26" ht="12.75">
      <c r="A40" s="10"/>
      <c r="B40" s="34" t="s">
        <v>104</v>
      </c>
      <c r="C40" s="36">
        <f>E19*(1/C39-1/(1+C39)^D27*1/C39)</f>
        <v>0</v>
      </c>
      <c r="D40" s="10"/>
      <c r="E40" s="37"/>
      <c r="F40" s="10"/>
      <c r="G40" s="10"/>
      <c r="H40" s="10"/>
      <c r="I40" s="10"/>
      <c r="J40" s="10"/>
      <c r="K40" s="10"/>
      <c r="L40" s="10"/>
      <c r="M40" s="10"/>
      <c r="N40" s="10"/>
      <c r="O40" s="10"/>
      <c r="P40" s="10"/>
      <c r="Q40" s="10"/>
      <c r="R40" s="10"/>
      <c r="S40" s="10"/>
      <c r="T40" s="10"/>
      <c r="U40" s="10"/>
      <c r="V40" s="10"/>
      <c r="W40" s="10"/>
      <c r="X40" s="10"/>
      <c r="Y40" s="10"/>
      <c r="Z40" s="10"/>
    </row>
    <row r="41" spans="1:26" ht="12.75">
      <c r="A41" s="10"/>
      <c r="B41" s="34" t="s">
        <v>100</v>
      </c>
      <c r="C41" s="38">
        <f>(1/C39-1/(1+C39)^D27*1/C39)</f>
        <v>5.018768625854228</v>
      </c>
      <c r="D41" s="7"/>
      <c r="E41" s="10"/>
      <c r="F41" s="10"/>
      <c r="G41" s="10"/>
      <c r="H41" s="10"/>
      <c r="I41" s="10"/>
      <c r="J41" s="10"/>
      <c r="K41" s="10"/>
      <c r="L41" s="10"/>
      <c r="M41" s="10"/>
      <c r="N41" s="10"/>
      <c r="O41" s="10"/>
      <c r="P41" s="10"/>
      <c r="Q41" s="10"/>
      <c r="R41" s="10"/>
      <c r="S41" s="10"/>
      <c r="T41" s="10"/>
      <c r="U41" s="10"/>
      <c r="V41" s="10"/>
      <c r="W41" s="10"/>
      <c r="X41" s="10"/>
      <c r="Y41" s="10"/>
      <c r="Z41" s="10"/>
    </row>
    <row r="42" spans="1:26" ht="12.75">
      <c r="A42" s="10"/>
      <c r="B42" s="34" t="str">
        <f>"Bij een rentevoet van 15% is de maatregel bij een variabele t.v.t. langer dan "&amp;TEXT(C41,"#,#")&amp;" jaar niet rendabel"</f>
        <v>Bij een rentevoet van 15% is de maatregel bij een variabele t.v.t. langer dan 5, jaar niet rendabel</v>
      </c>
      <c r="C42" s="7"/>
      <c r="D42" s="10"/>
      <c r="E42" s="10"/>
      <c r="F42" s="10"/>
      <c r="G42" s="10"/>
      <c r="H42" s="10"/>
      <c r="I42" s="10"/>
      <c r="J42" s="10"/>
      <c r="K42" s="10"/>
      <c r="L42" s="10"/>
      <c r="M42" s="10"/>
      <c r="N42" s="10"/>
      <c r="O42" s="10"/>
      <c r="P42" s="10"/>
      <c r="Q42" s="10"/>
      <c r="R42" s="10"/>
      <c r="S42" s="10"/>
      <c r="T42" s="10"/>
      <c r="U42" s="10"/>
      <c r="V42" s="10"/>
      <c r="W42" s="10"/>
      <c r="X42" s="10"/>
      <c r="Y42" s="10"/>
      <c r="Z42" s="10"/>
    </row>
    <row r="43" spans="1:26" ht="12.75">
      <c r="A43" s="10"/>
      <c r="B43" s="10"/>
      <c r="C43" s="39"/>
      <c r="D43" s="10"/>
      <c r="E43" s="10"/>
      <c r="F43" s="10"/>
      <c r="G43" s="10"/>
      <c r="H43" s="10"/>
      <c r="I43" s="10"/>
      <c r="J43" s="10"/>
      <c r="K43" s="10"/>
      <c r="L43" s="10"/>
      <c r="M43" s="10"/>
      <c r="N43" s="10"/>
      <c r="O43" s="10"/>
      <c r="P43" s="10"/>
      <c r="Q43" s="10"/>
      <c r="R43" s="10"/>
      <c r="S43" s="10"/>
      <c r="T43" s="10"/>
      <c r="U43" s="10"/>
      <c r="V43" s="10"/>
      <c r="W43" s="10"/>
      <c r="X43" s="10"/>
      <c r="Y43" s="10"/>
      <c r="Z43" s="10"/>
    </row>
    <row r="44" spans="1:26" ht="12.7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2.7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2.75">
      <c r="A46" s="10"/>
      <c r="B46" s="10"/>
      <c r="C46" s="39"/>
      <c r="D46" s="10"/>
      <c r="E46" s="10"/>
      <c r="F46" s="10"/>
      <c r="G46" s="10"/>
      <c r="H46" s="10"/>
      <c r="I46" s="10"/>
      <c r="J46" s="10"/>
      <c r="K46" s="10"/>
      <c r="L46" s="10"/>
      <c r="M46" s="10"/>
      <c r="N46" s="10"/>
      <c r="O46" s="10"/>
      <c r="P46" s="10"/>
      <c r="Q46" s="10"/>
      <c r="R46" s="10"/>
      <c r="S46" s="10"/>
      <c r="T46" s="10"/>
      <c r="U46" s="10"/>
      <c r="V46" s="10"/>
      <c r="W46" s="10"/>
      <c r="X46" s="10"/>
      <c r="Y46" s="10"/>
      <c r="Z46" s="10"/>
    </row>
    <row r="47" spans="1:26" ht="12.75">
      <c r="A47" s="10"/>
      <c r="B47" s="10"/>
      <c r="C47" s="39"/>
      <c r="D47" s="10"/>
      <c r="E47" s="10"/>
      <c r="F47" s="10"/>
      <c r="G47" s="10"/>
      <c r="H47" s="10"/>
      <c r="I47" s="10"/>
      <c r="J47" s="10"/>
      <c r="K47" s="10"/>
      <c r="L47" s="10"/>
      <c r="M47" s="10"/>
      <c r="N47" s="10"/>
      <c r="O47" s="10"/>
      <c r="P47" s="10"/>
      <c r="Q47" s="10"/>
      <c r="R47" s="10"/>
      <c r="S47" s="10"/>
      <c r="T47" s="10"/>
      <c r="U47" s="10"/>
      <c r="V47" s="10"/>
      <c r="W47" s="10"/>
      <c r="X47" s="10"/>
      <c r="Y47" s="10"/>
      <c r="Z47" s="10"/>
    </row>
    <row r="48" spans="1:26" ht="12.75">
      <c r="A48" s="10"/>
      <c r="B48" s="10"/>
      <c r="C48" s="39"/>
      <c r="D48" s="10"/>
      <c r="E48" s="10"/>
      <c r="F48" s="10"/>
      <c r="G48" s="10"/>
      <c r="H48" s="10"/>
      <c r="I48" s="10"/>
      <c r="J48" s="10"/>
      <c r="K48" s="10"/>
      <c r="L48" s="10"/>
      <c r="M48" s="10"/>
      <c r="N48" s="10"/>
      <c r="O48" s="10"/>
      <c r="P48" s="10"/>
      <c r="Q48" s="10"/>
      <c r="R48" s="10"/>
      <c r="S48" s="10"/>
      <c r="T48" s="10"/>
      <c r="U48" s="10"/>
      <c r="V48" s="10"/>
      <c r="W48" s="10"/>
      <c r="X48" s="10"/>
      <c r="Y48" s="10"/>
      <c r="Z48" s="10"/>
    </row>
    <row r="49" spans="1:26" ht="12.75">
      <c r="A49" s="10"/>
      <c r="B49" s="10"/>
      <c r="C49" s="39"/>
      <c r="D49" s="10"/>
      <c r="E49" s="10"/>
      <c r="F49" s="10"/>
      <c r="G49" s="10"/>
      <c r="H49" s="10"/>
      <c r="I49" s="10"/>
      <c r="J49" s="10"/>
      <c r="K49" s="10"/>
      <c r="L49" s="10"/>
      <c r="M49" s="10"/>
      <c r="N49" s="10"/>
      <c r="O49" s="10"/>
      <c r="P49" s="10"/>
      <c r="Q49" s="10"/>
      <c r="R49" s="10"/>
      <c r="S49" s="10"/>
      <c r="T49" s="10"/>
      <c r="U49" s="10"/>
      <c r="V49" s="10"/>
      <c r="W49" s="10"/>
      <c r="X49" s="10"/>
      <c r="Y49" s="10"/>
      <c r="Z49" s="10"/>
    </row>
    <row r="50" spans="1:26" ht="12.75">
      <c r="A50" s="10"/>
      <c r="B50" s="10"/>
      <c r="C50" s="39"/>
      <c r="D50" s="10"/>
      <c r="E50" s="10"/>
      <c r="F50" s="10"/>
      <c r="G50" s="10"/>
      <c r="H50" s="10"/>
      <c r="I50" s="10"/>
      <c r="J50" s="10"/>
      <c r="K50" s="10"/>
      <c r="L50" s="10"/>
      <c r="M50" s="10"/>
      <c r="N50" s="10"/>
      <c r="O50" s="10"/>
      <c r="P50" s="10"/>
      <c r="Q50" s="10"/>
      <c r="R50" s="10"/>
      <c r="S50" s="10"/>
      <c r="T50" s="10"/>
      <c r="U50" s="10"/>
      <c r="V50" s="10"/>
      <c r="W50" s="10"/>
      <c r="X50" s="10"/>
      <c r="Y50" s="10"/>
      <c r="Z50" s="10"/>
    </row>
    <row r="51" spans="1:26" ht="12.75">
      <c r="A51" s="10"/>
      <c r="B51" s="10"/>
      <c r="C51" s="39"/>
      <c r="D51" s="10"/>
      <c r="E51" s="10"/>
      <c r="F51" s="10"/>
      <c r="G51" s="10"/>
      <c r="H51" s="10"/>
      <c r="I51" s="10"/>
      <c r="J51" s="10"/>
      <c r="K51" s="10"/>
      <c r="L51" s="10"/>
      <c r="M51" s="10"/>
      <c r="N51" s="10"/>
      <c r="O51" s="10"/>
      <c r="P51" s="10"/>
      <c r="Q51" s="10"/>
      <c r="R51" s="10"/>
      <c r="S51" s="10"/>
      <c r="T51" s="10"/>
      <c r="U51" s="10"/>
      <c r="V51" s="10"/>
      <c r="W51" s="10"/>
      <c r="X51" s="10"/>
      <c r="Y51" s="10"/>
      <c r="Z51" s="10"/>
    </row>
    <row r="52" spans="1:26" ht="12.75">
      <c r="A52" s="10"/>
      <c r="B52" s="10"/>
      <c r="C52" s="39"/>
      <c r="D52" s="10"/>
      <c r="E52" s="10"/>
      <c r="F52" s="10"/>
      <c r="G52" s="10"/>
      <c r="H52" s="10"/>
      <c r="I52" s="10"/>
      <c r="J52" s="10"/>
      <c r="K52" s="10"/>
      <c r="L52" s="10"/>
      <c r="M52" s="10"/>
      <c r="N52" s="10"/>
      <c r="O52" s="10"/>
      <c r="P52" s="10"/>
      <c r="Q52" s="10"/>
      <c r="R52" s="10"/>
      <c r="S52" s="10"/>
      <c r="T52" s="10"/>
      <c r="U52" s="10"/>
      <c r="V52" s="10"/>
      <c r="W52" s="10"/>
      <c r="X52" s="10"/>
      <c r="Y52" s="10"/>
      <c r="Z52" s="10"/>
    </row>
    <row r="53" spans="1:26" ht="12.75">
      <c r="A53" s="10"/>
      <c r="B53" s="10"/>
      <c r="C53" s="39"/>
      <c r="D53" s="10"/>
      <c r="E53" s="10"/>
      <c r="F53" s="10"/>
      <c r="G53" s="10"/>
      <c r="H53" s="10"/>
      <c r="I53" s="10"/>
      <c r="J53" s="10"/>
      <c r="K53" s="10"/>
      <c r="L53" s="10"/>
      <c r="M53" s="10"/>
      <c r="N53" s="10"/>
      <c r="O53" s="10"/>
      <c r="P53" s="10"/>
      <c r="Q53" s="10"/>
      <c r="R53" s="10"/>
      <c r="S53" s="10"/>
      <c r="T53" s="10"/>
      <c r="U53" s="10"/>
      <c r="V53" s="10"/>
      <c r="W53" s="10"/>
      <c r="X53" s="10"/>
      <c r="Y53" s="10"/>
      <c r="Z53" s="10"/>
    </row>
    <row r="54" spans="1:26" ht="12.75">
      <c r="A54" s="10"/>
      <c r="B54" s="10"/>
      <c r="C54" s="39"/>
      <c r="D54" s="10"/>
      <c r="E54" s="10"/>
      <c r="F54" s="10"/>
      <c r="G54" s="10"/>
      <c r="H54" s="10"/>
      <c r="I54" s="10"/>
      <c r="J54" s="10"/>
      <c r="K54" s="10"/>
      <c r="L54" s="10"/>
      <c r="M54" s="10"/>
      <c r="N54" s="10"/>
      <c r="O54" s="10"/>
      <c r="P54" s="10"/>
      <c r="Q54" s="10"/>
      <c r="R54" s="10"/>
      <c r="S54" s="10"/>
      <c r="T54" s="10"/>
      <c r="U54" s="10"/>
      <c r="V54" s="10"/>
      <c r="W54" s="10"/>
      <c r="X54" s="10"/>
      <c r="Y54" s="10"/>
      <c r="Z54" s="10"/>
    </row>
    <row r="55" spans="1:26" ht="12.75">
      <c r="A55" s="10"/>
      <c r="B55" s="10"/>
      <c r="C55" s="39"/>
      <c r="D55" s="10"/>
      <c r="E55" s="10"/>
      <c r="F55" s="10"/>
      <c r="G55" s="10"/>
      <c r="H55" s="10"/>
      <c r="I55" s="10"/>
      <c r="J55" s="10"/>
      <c r="K55" s="10"/>
      <c r="L55" s="10"/>
      <c r="M55" s="10"/>
      <c r="N55" s="10"/>
      <c r="O55" s="10"/>
      <c r="P55" s="10"/>
      <c r="Q55" s="10"/>
      <c r="R55" s="10"/>
      <c r="S55" s="10"/>
      <c r="T55" s="10"/>
      <c r="U55" s="10"/>
      <c r="V55" s="10"/>
      <c r="W55" s="10"/>
      <c r="X55" s="10"/>
      <c r="Y55" s="10"/>
      <c r="Z55" s="10"/>
    </row>
    <row r="56" spans="1:26" ht="12.75">
      <c r="A56" s="10"/>
      <c r="B56" s="10"/>
      <c r="C56" s="39"/>
      <c r="D56" s="10"/>
      <c r="E56" s="10"/>
      <c r="F56" s="10"/>
      <c r="G56" s="10"/>
      <c r="H56" s="10"/>
      <c r="I56" s="10"/>
      <c r="J56" s="10"/>
      <c r="K56" s="10"/>
      <c r="L56" s="10"/>
      <c r="M56" s="10"/>
      <c r="N56" s="10"/>
      <c r="O56" s="10"/>
      <c r="P56" s="10"/>
      <c r="Q56" s="10"/>
      <c r="R56" s="10"/>
      <c r="S56" s="10"/>
      <c r="T56" s="10"/>
      <c r="U56" s="10"/>
      <c r="V56" s="10"/>
      <c r="W56" s="10"/>
      <c r="X56" s="10"/>
      <c r="Y56" s="10"/>
      <c r="Z56" s="10"/>
    </row>
    <row r="57" spans="1:26" ht="12.75">
      <c r="A57" s="10"/>
      <c r="B57" s="10"/>
      <c r="C57" s="39"/>
      <c r="D57" s="10"/>
      <c r="E57" s="10"/>
      <c r="F57" s="10"/>
      <c r="G57" s="10"/>
      <c r="H57" s="10"/>
      <c r="I57" s="10"/>
      <c r="J57" s="10"/>
      <c r="K57" s="10"/>
      <c r="L57" s="10"/>
      <c r="M57" s="10"/>
      <c r="N57" s="10"/>
      <c r="O57" s="10"/>
      <c r="P57" s="10"/>
      <c r="Q57" s="10"/>
      <c r="R57" s="10"/>
      <c r="S57" s="10"/>
      <c r="T57" s="10"/>
      <c r="U57" s="10"/>
      <c r="V57" s="10"/>
      <c r="W57" s="10"/>
      <c r="X57" s="10"/>
      <c r="Y57" s="10"/>
      <c r="Z57" s="10"/>
    </row>
    <row r="58" spans="1:26" ht="12.75">
      <c r="A58" s="10"/>
      <c r="B58" s="10"/>
      <c r="C58" s="39"/>
      <c r="D58" s="10"/>
      <c r="E58" s="10"/>
      <c r="F58" s="10"/>
      <c r="G58" s="10"/>
      <c r="H58" s="10"/>
      <c r="I58" s="10"/>
      <c r="J58" s="10"/>
      <c r="K58" s="10"/>
      <c r="L58" s="10"/>
      <c r="M58" s="10"/>
      <c r="N58" s="10"/>
      <c r="O58" s="10"/>
      <c r="P58" s="10"/>
      <c r="Q58" s="10"/>
      <c r="R58" s="10"/>
      <c r="S58" s="10"/>
      <c r="T58" s="10"/>
      <c r="U58" s="10"/>
      <c r="V58" s="10"/>
      <c r="W58" s="10"/>
      <c r="X58" s="10"/>
      <c r="Y58" s="10"/>
      <c r="Z58" s="10"/>
    </row>
    <row r="59" spans="1:26" ht="12.75">
      <c r="A59" s="10"/>
      <c r="B59" s="10"/>
      <c r="C59" s="39"/>
      <c r="D59" s="10"/>
      <c r="E59" s="10"/>
      <c r="F59" s="10"/>
      <c r="G59" s="10"/>
      <c r="H59" s="10"/>
      <c r="I59" s="10"/>
      <c r="J59" s="10"/>
      <c r="K59" s="10"/>
      <c r="L59" s="10"/>
      <c r="M59" s="10"/>
      <c r="N59" s="10"/>
      <c r="O59" s="10"/>
      <c r="P59" s="10"/>
      <c r="Q59" s="10"/>
      <c r="R59" s="10"/>
      <c r="S59" s="10"/>
      <c r="T59" s="10"/>
      <c r="U59" s="10"/>
      <c r="V59" s="10"/>
      <c r="W59" s="10"/>
      <c r="X59" s="10"/>
      <c r="Y59" s="10"/>
      <c r="Z59" s="10"/>
    </row>
    <row r="60" spans="1:26" ht="12.75">
      <c r="A60" s="10"/>
      <c r="B60" s="10"/>
      <c r="C60" s="39"/>
      <c r="D60" s="10"/>
      <c r="E60" s="10"/>
      <c r="F60" s="10"/>
      <c r="G60" s="10"/>
      <c r="H60" s="10"/>
      <c r="I60" s="10"/>
      <c r="J60" s="10"/>
      <c r="K60" s="10"/>
      <c r="L60" s="10"/>
      <c r="M60" s="10"/>
      <c r="N60" s="10"/>
      <c r="O60" s="10"/>
      <c r="P60" s="10"/>
      <c r="Q60" s="10"/>
      <c r="R60" s="10"/>
      <c r="S60" s="10"/>
      <c r="T60" s="10"/>
      <c r="U60" s="10"/>
      <c r="V60" s="10"/>
      <c r="W60" s="10"/>
      <c r="X60" s="10"/>
      <c r="Y60" s="10"/>
      <c r="Z60" s="10"/>
    </row>
    <row r="61" spans="1:26" ht="12.75">
      <c r="A61" s="10"/>
      <c r="B61" s="10"/>
      <c r="C61" s="39"/>
      <c r="D61" s="10"/>
      <c r="E61" s="10"/>
      <c r="F61" s="10"/>
      <c r="G61" s="10"/>
      <c r="H61" s="10"/>
      <c r="I61" s="10"/>
      <c r="J61" s="10"/>
      <c r="K61" s="10"/>
      <c r="L61" s="10"/>
      <c r="M61" s="10"/>
      <c r="N61" s="10"/>
      <c r="O61" s="10"/>
      <c r="P61" s="10"/>
      <c r="Q61" s="10"/>
      <c r="R61" s="10"/>
      <c r="S61" s="10"/>
      <c r="T61" s="10"/>
      <c r="U61" s="10"/>
      <c r="V61" s="10"/>
      <c r="W61" s="10"/>
      <c r="X61" s="10"/>
      <c r="Y61" s="10"/>
      <c r="Z61" s="10"/>
    </row>
    <row r="62" spans="1:26" ht="12.75">
      <c r="A62" s="10"/>
      <c r="B62" s="10"/>
      <c r="C62" s="39"/>
      <c r="D62" s="10"/>
      <c r="E62" s="10"/>
      <c r="F62" s="10"/>
      <c r="G62" s="10"/>
      <c r="H62" s="10"/>
      <c r="I62" s="10"/>
      <c r="J62" s="10"/>
      <c r="K62" s="10"/>
      <c r="L62" s="10"/>
      <c r="M62" s="10"/>
      <c r="N62" s="10"/>
      <c r="O62" s="10"/>
      <c r="P62" s="10"/>
      <c r="Q62" s="10"/>
      <c r="R62" s="10"/>
      <c r="S62" s="10"/>
      <c r="T62" s="10"/>
      <c r="U62" s="10"/>
      <c r="V62" s="10"/>
      <c r="W62" s="10"/>
      <c r="X62" s="10"/>
      <c r="Y62" s="10"/>
      <c r="Z62" s="10"/>
    </row>
    <row r="63" spans="1:26" ht="12.75">
      <c r="A63" s="10"/>
      <c r="B63" s="10"/>
      <c r="C63" s="39"/>
      <c r="D63" s="10"/>
      <c r="E63" s="10"/>
      <c r="F63" s="10"/>
      <c r="G63" s="10"/>
      <c r="H63" s="10"/>
      <c r="I63" s="10"/>
      <c r="J63" s="10"/>
      <c r="K63" s="10"/>
      <c r="L63" s="10"/>
      <c r="M63" s="10"/>
      <c r="N63" s="10"/>
      <c r="O63" s="10"/>
      <c r="P63" s="10"/>
      <c r="Q63" s="10"/>
      <c r="R63" s="10"/>
      <c r="S63" s="10"/>
      <c r="T63" s="10"/>
      <c r="U63" s="10"/>
      <c r="V63" s="10"/>
      <c r="W63" s="10"/>
      <c r="X63" s="10"/>
      <c r="Y63" s="10"/>
      <c r="Z63" s="10"/>
    </row>
    <row r="64" spans="1:26" ht="12.75">
      <c r="A64" s="10"/>
      <c r="B64" s="10"/>
      <c r="C64" s="39"/>
      <c r="D64" s="10"/>
      <c r="E64" s="10"/>
      <c r="F64" s="10"/>
      <c r="G64" s="10"/>
      <c r="H64" s="10"/>
      <c r="I64" s="10"/>
      <c r="J64" s="10"/>
      <c r="K64" s="10"/>
      <c r="L64" s="10"/>
      <c r="M64" s="10"/>
      <c r="N64" s="10"/>
      <c r="O64" s="10"/>
      <c r="P64" s="10"/>
      <c r="Q64" s="10"/>
      <c r="R64" s="10"/>
      <c r="S64" s="10"/>
      <c r="T64" s="10"/>
      <c r="U64" s="10"/>
      <c r="V64" s="10"/>
      <c r="W64" s="10"/>
      <c r="X64" s="10"/>
      <c r="Y64" s="10"/>
      <c r="Z64" s="10"/>
    </row>
    <row r="65" spans="1:26" ht="12.75">
      <c r="A65" s="10"/>
      <c r="B65" s="10"/>
      <c r="C65" s="39"/>
      <c r="D65" s="10"/>
      <c r="E65" s="10"/>
      <c r="F65" s="10"/>
      <c r="G65" s="10"/>
      <c r="H65" s="10"/>
      <c r="I65" s="10"/>
      <c r="J65" s="10"/>
      <c r="K65" s="10"/>
      <c r="L65" s="10"/>
      <c r="M65" s="10"/>
      <c r="N65" s="10"/>
      <c r="O65" s="10"/>
      <c r="P65" s="10"/>
      <c r="Q65" s="10"/>
      <c r="R65" s="10"/>
      <c r="S65" s="10"/>
      <c r="T65" s="10"/>
      <c r="U65" s="10"/>
      <c r="V65" s="10"/>
      <c r="W65" s="10"/>
      <c r="X65" s="10"/>
      <c r="Y65" s="10"/>
      <c r="Z65" s="10"/>
    </row>
    <row r="66" spans="1:26" ht="12.75">
      <c r="A66" s="10"/>
      <c r="B66" s="10"/>
      <c r="C66" s="39"/>
      <c r="D66" s="10"/>
      <c r="E66" s="10"/>
      <c r="F66" s="10"/>
      <c r="G66" s="10"/>
      <c r="H66" s="10"/>
      <c r="I66" s="10"/>
      <c r="J66" s="10"/>
      <c r="K66" s="10"/>
      <c r="L66" s="10"/>
      <c r="M66" s="10"/>
      <c r="N66" s="10"/>
      <c r="O66" s="10"/>
      <c r="P66" s="10"/>
      <c r="Q66" s="10"/>
      <c r="R66" s="10"/>
      <c r="S66" s="10"/>
      <c r="T66" s="10"/>
      <c r="U66" s="10"/>
      <c r="V66" s="10"/>
      <c r="W66" s="10"/>
      <c r="X66" s="10"/>
      <c r="Y66" s="10"/>
      <c r="Z66" s="10"/>
    </row>
    <row r="67" spans="1:26" ht="12.75">
      <c r="A67" s="10"/>
      <c r="B67" s="10"/>
      <c r="C67" s="39"/>
      <c r="D67" s="10"/>
      <c r="E67" s="10"/>
      <c r="F67" s="10"/>
      <c r="G67" s="10"/>
      <c r="H67" s="10"/>
      <c r="I67" s="10"/>
      <c r="J67" s="10"/>
      <c r="K67" s="10"/>
      <c r="L67" s="10"/>
      <c r="M67" s="10"/>
      <c r="N67" s="10"/>
      <c r="O67" s="10"/>
      <c r="P67" s="10"/>
      <c r="Q67" s="10"/>
      <c r="R67" s="10"/>
      <c r="S67" s="10"/>
      <c r="T67" s="10"/>
      <c r="U67" s="10"/>
      <c r="V67" s="10"/>
      <c r="W67" s="10"/>
      <c r="X67" s="10"/>
      <c r="Y67" s="10"/>
      <c r="Z67" s="10"/>
    </row>
    <row r="68" spans="1:26" ht="12.75">
      <c r="A68" s="10"/>
      <c r="B68" s="10"/>
      <c r="C68" s="39"/>
      <c r="D68" s="10"/>
      <c r="E68" s="10"/>
      <c r="F68" s="10"/>
      <c r="G68" s="10"/>
      <c r="H68" s="10"/>
      <c r="I68" s="10"/>
      <c r="J68" s="10"/>
      <c r="K68" s="10"/>
      <c r="L68" s="10"/>
      <c r="M68" s="10"/>
      <c r="N68" s="10"/>
      <c r="O68" s="10"/>
      <c r="P68" s="10"/>
      <c r="Q68" s="10"/>
      <c r="R68" s="10"/>
      <c r="S68" s="10"/>
      <c r="T68" s="10"/>
      <c r="U68" s="10"/>
      <c r="V68" s="10"/>
      <c r="W68" s="10"/>
      <c r="X68" s="10"/>
      <c r="Y68" s="10"/>
      <c r="Z68" s="10"/>
    </row>
    <row r="69" spans="1:26" ht="12.75">
      <c r="A69" s="10"/>
      <c r="B69" s="10"/>
      <c r="C69" s="39"/>
      <c r="D69" s="10"/>
      <c r="E69" s="10"/>
      <c r="F69" s="10"/>
      <c r="G69" s="10"/>
      <c r="H69" s="10"/>
      <c r="I69" s="10"/>
      <c r="J69" s="10"/>
      <c r="K69" s="10"/>
      <c r="L69" s="10"/>
      <c r="M69" s="10"/>
      <c r="N69" s="10"/>
      <c r="O69" s="10"/>
      <c r="P69" s="10"/>
      <c r="Q69" s="10"/>
      <c r="R69" s="10"/>
      <c r="S69" s="10"/>
      <c r="T69" s="10"/>
      <c r="U69" s="10"/>
      <c r="V69" s="10"/>
      <c r="W69" s="10"/>
      <c r="X69" s="10"/>
      <c r="Y69" s="10"/>
      <c r="Z69" s="10"/>
    </row>
    <row r="70" spans="1:26" ht="12.75">
      <c r="A70" s="10"/>
      <c r="B70" s="10"/>
      <c r="C70" s="39"/>
      <c r="D70" s="10"/>
      <c r="E70" s="10"/>
      <c r="F70" s="10"/>
      <c r="G70" s="10"/>
      <c r="H70" s="10"/>
      <c r="I70" s="10"/>
      <c r="J70" s="10"/>
      <c r="K70" s="10"/>
      <c r="L70" s="10"/>
      <c r="M70" s="10"/>
      <c r="N70" s="10"/>
      <c r="O70" s="10"/>
      <c r="P70" s="10"/>
      <c r="Q70" s="10"/>
      <c r="R70" s="10"/>
      <c r="S70" s="10"/>
      <c r="T70" s="10"/>
      <c r="U70" s="10"/>
      <c r="V70" s="10"/>
      <c r="W70" s="10"/>
      <c r="X70" s="10"/>
      <c r="Y70" s="10"/>
      <c r="Z70" s="10"/>
    </row>
    <row r="71" spans="1:26" ht="12.7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2.7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2.7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2.7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2.7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2.7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2.7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2.7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2.7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2.7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2.7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2.7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2.7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2.7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2.7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2.7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2.7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2.7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2.7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2.7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2.7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2.7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2.7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2.7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2.7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2.7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2.7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2.7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2.7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2.7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2.7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2.7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2.7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2.7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2.7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2.7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2.7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2.7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2.7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2.7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2.7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2.7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2.7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2.7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2.7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2.7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2.7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2.7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2.7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2.7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2.7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2.7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2.7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2.7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2.7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2.7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2.7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2.7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2.7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2.7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2.7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2.7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2.7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2.7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2.7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2.7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2.7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2.7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2.7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2.7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2.7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2.7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2.7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2.7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2.7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2.7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2.7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2.7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2.7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2.7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2.7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2.7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2.7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2.7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2.7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2.7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2.7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2.7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2.7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2.7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2.7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2.7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2.7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2.7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2.7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2.7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2.7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2.7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2.7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2.7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2.7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2.7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2.7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2.7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2.7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2.7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2.7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2.7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2.7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2.7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2.7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2.7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2.7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2.7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2.7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2.7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2.7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2.7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2.7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2.7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2.7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2.7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2.7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2.7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2.7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2.7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2.7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2.7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2.7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2.7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2.7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sheetData>
  <sheetProtection/>
  <mergeCells count="2">
    <mergeCell ref="B3:E3"/>
    <mergeCell ref="B5:E5"/>
  </mergeCells>
  <printOptions/>
  <pageMargins left="0.75" right="0.75" top="1" bottom="1" header="0.5" footer="0.5"/>
  <pageSetup horizontalDpi="600" verticalDpi="600"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codeName="Blad41">
    <pageSetUpPr fitToPage="1"/>
  </sheetPr>
  <dimension ref="A1:AD106"/>
  <sheetViews>
    <sheetView zoomScalePageLayoutView="0" workbookViewId="0" topLeftCell="A19">
      <selection activeCell="B42" sqref="B42"/>
    </sheetView>
  </sheetViews>
  <sheetFormatPr defaultColWidth="9.140625" defaultRowHeight="12.75"/>
  <cols>
    <col min="1" max="1" width="2.8515625" style="0" customWidth="1"/>
    <col min="2" max="2" width="23.8515625" style="0" customWidth="1"/>
    <col min="3" max="3" width="10.7109375" style="0" customWidth="1"/>
    <col min="4" max="4" width="14.140625" style="0" customWidth="1"/>
    <col min="6" max="6" width="7.00390625" style="0" customWidth="1"/>
    <col min="8" max="8" width="11.28125" style="0" customWidth="1"/>
    <col min="9" max="9" width="11.8515625" style="0" customWidth="1"/>
  </cols>
  <sheetData>
    <row r="1" ht="12.75" hidden="1">
      <c r="B1" t="s">
        <v>50</v>
      </c>
    </row>
    <row r="2" ht="12.75" hidden="1">
      <c r="B2" t="s">
        <v>51</v>
      </c>
    </row>
    <row r="3" spans="2:3" ht="12.75" hidden="1">
      <c r="B3" t="str">
        <f>IF(Energietarieven!B8="","",Energietarieven!B8)</f>
        <v>Elektriciteit</v>
      </c>
      <c r="C3">
        <f>IF(Energietarieven!B22="","",Energietarieven!B22)</f>
      </c>
    </row>
    <row r="4" spans="2:3" ht="12.75" hidden="1">
      <c r="B4" t="str">
        <f>IF(Energietarieven!B9="","",Energietarieven!B9)</f>
        <v>Elektriciteit daltarief</v>
      </c>
      <c r="C4">
        <f>IF(Energietarieven!B23="","",Energietarieven!B23)</f>
      </c>
    </row>
    <row r="5" spans="2:3" ht="12.75" hidden="1">
      <c r="B5" t="str">
        <f>IF(Energietarieven!B10="","",Energietarieven!B10)</f>
        <v>Elektriciteit plateautarief</v>
      </c>
      <c r="C5">
        <f>IF(Energietarieven!B24="","",Energietarieven!B24)</f>
      </c>
    </row>
    <row r="6" spans="2:3" ht="12.75" hidden="1">
      <c r="B6" t="str">
        <f>IF(Energietarieven!B11="","",Energietarieven!B11)</f>
        <v>Aardgas</v>
      </c>
      <c r="C6">
        <f>IF(Energietarieven!B25="","",Energietarieven!B25)</f>
      </c>
    </row>
    <row r="7" spans="2:3" ht="12.75" hidden="1">
      <c r="B7" t="str">
        <f>IF(Energietarieven!B12="","",Energietarieven!B12)</f>
        <v>Warmte</v>
      </c>
      <c r="C7">
        <f>IF(Energietarieven!B26="","",Energietarieven!B26)</f>
      </c>
    </row>
    <row r="8" spans="2:3" ht="12.75" hidden="1">
      <c r="B8" t="str">
        <f>IF(Energietarieven!B13="","",Energietarieven!B13)</f>
        <v>Koude</v>
      </c>
      <c r="C8">
        <f>IF(Energietarieven!B27="","",Energietarieven!B27)</f>
      </c>
    </row>
    <row r="9" spans="2:3" ht="12.75" hidden="1">
      <c r="B9">
        <f>IF(Energietarieven!B14="","",Energietarieven!B14)</f>
      </c>
      <c r="C9">
        <f>IF(Energietarieven!B28="","",Energietarieven!B28)</f>
      </c>
    </row>
    <row r="10" spans="2:3" ht="12.75" hidden="1">
      <c r="B10">
        <f>IF(Energietarieven!B15="","",Energietarieven!B15)</f>
      </c>
      <c r="C10">
        <f>IF(Energietarieven!B29="","",Energietarieven!B29)</f>
      </c>
    </row>
    <row r="11" spans="2:3" ht="12.75" hidden="1">
      <c r="B11">
        <f>IF(Energietarieven!B16="","",Energietarieven!B16)</f>
      </c>
      <c r="C11">
        <f>IF(Energietarieven!B30="","",Energietarieven!B30)</f>
      </c>
    </row>
    <row r="12" spans="2:3" ht="12.75" hidden="1">
      <c r="B12">
        <f>IF(Energietarieven!B17="","",Energietarieven!B17)</f>
      </c>
      <c r="C12">
        <f>IF(Energietarieven!B31="","",Energietarieven!B31)</f>
      </c>
    </row>
    <row r="13" spans="2:3" ht="12.75" hidden="1">
      <c r="B13">
        <f>IF(Energietarieven!B18="","",Energietarieven!B18)</f>
      </c>
      <c r="C13">
        <f>IF(Energietarieven!B32="","",Energietarieven!B32)</f>
      </c>
    </row>
    <row r="14" spans="2:3" ht="12.75" hidden="1">
      <c r="B14">
        <f>IF(Energietarieven!B19="","",Energietarieven!B19)</f>
      </c>
      <c r="C14">
        <f>IF(Energietarieven!B33="","",Energietarieven!B33)</f>
      </c>
    </row>
    <row r="15" spans="2:3" ht="12.75" hidden="1">
      <c r="B15">
        <f>IF(Energietarieven!B20="","",Energietarieven!B20)</f>
      </c>
      <c r="C15">
        <f>IF(Energietarieven!B34="","",Energietarieven!B34)</f>
      </c>
    </row>
    <row r="16" ht="12.75" hidden="1"/>
    <row r="17" ht="12.75" hidden="1"/>
    <row r="18" ht="12.75" hidden="1"/>
    <row r="19" spans="1:30" ht="13.5" thickBo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row>
    <row r="20" spans="1:30" ht="13.5" thickTop="1">
      <c r="A20" s="7"/>
      <c r="B20" s="56" t="s">
        <v>120</v>
      </c>
      <c r="C20" s="57"/>
      <c r="D20" s="57"/>
      <c r="E20" s="57"/>
      <c r="F20" s="57"/>
      <c r="G20" s="57"/>
      <c r="H20" s="57"/>
      <c r="I20" s="65"/>
      <c r="J20" s="7"/>
      <c r="K20" s="7"/>
      <c r="L20" s="7"/>
      <c r="M20" s="7"/>
      <c r="N20" s="7"/>
      <c r="O20" s="7"/>
      <c r="P20" s="7"/>
      <c r="Q20" s="7"/>
      <c r="R20" s="7"/>
      <c r="S20" s="7"/>
      <c r="T20" s="7"/>
      <c r="U20" s="7"/>
      <c r="V20" s="7"/>
      <c r="W20" s="7"/>
      <c r="X20" s="7"/>
      <c r="Y20" s="7"/>
      <c r="Z20" s="7"/>
      <c r="AA20" s="7"/>
      <c r="AB20" s="7"/>
      <c r="AC20" s="7"/>
      <c r="AD20" s="7"/>
    </row>
    <row r="21" spans="1:30" ht="15.75">
      <c r="A21" s="7"/>
      <c r="B21" s="85" t="str">
        <f>"maatregel: "&amp;mtr!B3</f>
        <v>maatregel: </v>
      </c>
      <c r="C21" s="42"/>
      <c r="D21" s="42"/>
      <c r="E21" s="42"/>
      <c r="F21" s="42"/>
      <c r="G21" s="42"/>
      <c r="H21" s="42"/>
      <c r="I21" s="66"/>
      <c r="J21" s="7"/>
      <c r="K21" s="7"/>
      <c r="L21" s="7"/>
      <c r="M21" s="7"/>
      <c r="N21" s="7"/>
      <c r="O21" s="7"/>
      <c r="P21" s="7"/>
      <c r="Q21" s="7"/>
      <c r="R21" s="7"/>
      <c r="S21" s="7"/>
      <c r="T21" s="7"/>
      <c r="U21" s="7"/>
      <c r="V21" s="7"/>
      <c r="W21" s="7"/>
      <c r="X21" s="7"/>
      <c r="Y21" s="7"/>
      <c r="Z21" s="7"/>
      <c r="AA21" s="7"/>
      <c r="AB21" s="7"/>
      <c r="AC21" s="7"/>
      <c r="AD21" s="7"/>
    </row>
    <row r="22" spans="1:30" ht="12.75">
      <c r="A22" s="7"/>
      <c r="B22" s="58"/>
      <c r="C22" s="42"/>
      <c r="D22" s="42"/>
      <c r="E22" s="42"/>
      <c r="F22" s="42"/>
      <c r="G22" s="42"/>
      <c r="H22" s="42"/>
      <c r="I22" s="66"/>
      <c r="J22" s="7"/>
      <c r="K22" s="7"/>
      <c r="L22" s="7"/>
      <c r="M22" s="7"/>
      <c r="N22" s="7"/>
      <c r="O22" s="7"/>
      <c r="P22" s="7"/>
      <c r="Q22" s="7"/>
      <c r="R22" s="7"/>
      <c r="S22" s="7"/>
      <c r="T22" s="7"/>
      <c r="U22" s="7"/>
      <c r="V22" s="7"/>
      <c r="W22" s="7"/>
      <c r="X22" s="7"/>
      <c r="Y22" s="7"/>
      <c r="Z22" s="7"/>
      <c r="AA22" s="7"/>
      <c r="AB22" s="7"/>
      <c r="AC22" s="7"/>
      <c r="AD22" s="7"/>
    </row>
    <row r="23" spans="1:30" ht="12.75">
      <c r="A23" s="7"/>
      <c r="B23" s="86" t="s">
        <v>1</v>
      </c>
      <c r="C23" s="87" t="s">
        <v>45</v>
      </c>
      <c r="D23" s="87" t="s">
        <v>46</v>
      </c>
      <c r="E23" s="87" t="s">
        <v>47</v>
      </c>
      <c r="F23" s="87" t="s">
        <v>48</v>
      </c>
      <c r="G23" s="88" t="s">
        <v>47</v>
      </c>
      <c r="H23" s="87" t="s">
        <v>45</v>
      </c>
      <c r="I23" s="89" t="s">
        <v>49</v>
      </c>
      <c r="J23" s="7"/>
      <c r="K23" s="7"/>
      <c r="L23" s="7"/>
      <c r="M23" s="7"/>
      <c r="N23" s="7"/>
      <c r="O23" s="7"/>
      <c r="P23" s="7"/>
      <c r="Q23" s="7"/>
      <c r="R23" s="7"/>
      <c r="S23" s="7"/>
      <c r="T23" s="7"/>
      <c r="U23" s="7"/>
      <c r="V23" s="7"/>
      <c r="W23" s="7"/>
      <c r="X23" s="7"/>
      <c r="Y23" s="7"/>
      <c r="Z23" s="7"/>
      <c r="AA23" s="7"/>
      <c r="AB23" s="7"/>
      <c r="AC23" s="7"/>
      <c r="AD23" s="7"/>
    </row>
    <row r="24" spans="1:30" ht="12.75">
      <c r="A24" s="7"/>
      <c r="B24" s="90"/>
      <c r="C24" s="91"/>
      <c r="D24" s="91"/>
      <c r="E24" s="91"/>
      <c r="F24" s="91"/>
      <c r="G24" s="91"/>
      <c r="H24" s="92" t="s">
        <v>16</v>
      </c>
      <c r="I24" s="93" t="s">
        <v>16</v>
      </c>
      <c r="J24" s="7"/>
      <c r="K24" s="7"/>
      <c r="L24" s="7"/>
      <c r="M24" s="7"/>
      <c r="N24" s="7"/>
      <c r="O24" s="7"/>
      <c r="P24" s="7"/>
      <c r="Q24" s="7"/>
      <c r="R24" s="7"/>
      <c r="S24" s="7"/>
      <c r="T24" s="7"/>
      <c r="U24" s="7"/>
      <c r="V24" s="7"/>
      <c r="W24" s="7"/>
      <c r="X24" s="7"/>
      <c r="Y24" s="7"/>
      <c r="Z24" s="7"/>
      <c r="AA24" s="7"/>
      <c r="AB24" s="7"/>
      <c r="AC24" s="7"/>
      <c r="AD24" s="7"/>
    </row>
    <row r="25" spans="1:30" ht="12.75">
      <c r="A25" s="7"/>
      <c r="B25" s="60" t="s">
        <v>61</v>
      </c>
      <c r="C25" s="42"/>
      <c r="D25" s="42"/>
      <c r="E25" s="42"/>
      <c r="F25" s="42"/>
      <c r="G25" s="42"/>
      <c r="H25" s="42"/>
      <c r="I25" s="66"/>
      <c r="J25" s="7"/>
      <c r="K25" s="7"/>
      <c r="L25" s="7"/>
      <c r="M25" s="7"/>
      <c r="N25" s="7"/>
      <c r="O25" s="7"/>
      <c r="P25" s="7"/>
      <c r="Q25" s="7"/>
      <c r="R25" s="7"/>
      <c r="S25" s="7"/>
      <c r="T25" s="7"/>
      <c r="U25" s="7"/>
      <c r="V25" s="7"/>
      <c r="W25" s="7"/>
      <c r="X25" s="7"/>
      <c r="Y25" s="7"/>
      <c r="Z25" s="7"/>
      <c r="AA25" s="7"/>
      <c r="AB25" s="7"/>
      <c r="AC25" s="7"/>
      <c r="AD25" s="7"/>
    </row>
    <row r="26" spans="1:30" ht="12.75">
      <c r="A26" s="7"/>
      <c r="B26" s="53" t="s">
        <v>4</v>
      </c>
      <c r="C26" s="5"/>
      <c r="D26" s="5"/>
      <c r="E26" s="42" t="str">
        <f>IF($B26="","",VLOOKUP($B26,Energietarieven!$B$8:$C$13,2,0))</f>
        <v>[kWh]</v>
      </c>
      <c r="F26" s="42">
        <f>IF($B26="","",VLOOKUP($B26,Energietarieven!$B$8:$D$13,3,0))</f>
        <v>0.05</v>
      </c>
      <c r="G26" s="42" t="str">
        <f>IF($B26="","",VLOOKUP($B26,Energietarieven!$B$8:$E$13,4,0))</f>
        <v>[€/kWh]</v>
      </c>
      <c r="H26" s="61">
        <f aca="true" t="shared" si="0" ref="H26:I29">$F26*C26</f>
        <v>0</v>
      </c>
      <c r="I26" s="69">
        <f t="shared" si="0"/>
        <v>0</v>
      </c>
      <c r="J26" s="7"/>
      <c r="K26" s="7"/>
      <c r="L26" s="7"/>
      <c r="M26" s="7"/>
      <c r="N26" s="7"/>
      <c r="O26" s="7"/>
      <c r="P26" s="7"/>
      <c r="Q26" s="7"/>
      <c r="R26" s="7"/>
      <c r="S26" s="7"/>
      <c r="T26" s="7"/>
      <c r="U26" s="7"/>
      <c r="V26" s="7"/>
      <c r="W26" s="7"/>
      <c r="X26" s="7"/>
      <c r="Y26" s="7"/>
      <c r="Z26" s="7"/>
      <c r="AA26" s="7"/>
      <c r="AB26" s="7"/>
      <c r="AC26" s="7"/>
      <c r="AD26" s="7"/>
    </row>
    <row r="27" spans="1:30" ht="12.75">
      <c r="A27" s="7"/>
      <c r="B27" s="53" t="s">
        <v>8</v>
      </c>
      <c r="C27" s="5"/>
      <c r="D27" s="5"/>
      <c r="E27" s="42" t="str">
        <f>IF(B27="","",VLOOKUP(B27,Energietarieven!$B$8:$C$13,2,0))</f>
        <v>[m3]</v>
      </c>
      <c r="F27" s="42">
        <f>IF($B27="","",VLOOKUP($B27,Energietarieven!$B$8:$D$13,3,0))</f>
        <v>0.25</v>
      </c>
      <c r="G27" s="42" t="str">
        <f>IF($B27="","",VLOOKUP($B27,Energietarieven!$B$8:$E$13,4,0))</f>
        <v>[€/m3]</v>
      </c>
      <c r="H27" s="61">
        <f t="shared" si="0"/>
        <v>0</v>
      </c>
      <c r="I27" s="69">
        <f t="shared" si="0"/>
        <v>0</v>
      </c>
      <c r="J27" s="7"/>
      <c r="K27" s="7"/>
      <c r="L27" s="7"/>
      <c r="M27" s="7"/>
      <c r="N27" s="7"/>
      <c r="O27" s="7"/>
      <c r="P27" s="7"/>
      <c r="Q27" s="7"/>
      <c r="R27" s="7"/>
      <c r="S27" s="7"/>
      <c r="T27" s="7"/>
      <c r="U27" s="7"/>
      <c r="V27" s="7"/>
      <c r="W27" s="7"/>
      <c r="X27" s="7"/>
      <c r="Y27" s="7"/>
      <c r="Z27" s="7"/>
      <c r="AA27" s="7"/>
      <c r="AB27" s="7"/>
      <c r="AC27" s="7"/>
      <c r="AD27" s="7"/>
    </row>
    <row r="28" spans="1:30" ht="12.75">
      <c r="A28" s="7"/>
      <c r="B28" s="53" t="s">
        <v>10</v>
      </c>
      <c r="C28" s="5"/>
      <c r="D28" s="5"/>
      <c r="E28" s="42" t="str">
        <f>IF(B28="","",VLOOKUP(B28,Energietarieven!$B$8:$C$13,2,0))</f>
        <v>[GJth]</v>
      </c>
      <c r="F28" s="42">
        <f>IF($B28="","",VLOOKUP($B28,Energietarieven!$B$8:$D$13,3,0))</f>
        <v>8.78</v>
      </c>
      <c r="G28" s="42" t="str">
        <f>IF($B28="","",VLOOKUP($B28,Energietarieven!$B$8:$E$13,4,0))</f>
        <v>[€/GJth]</v>
      </c>
      <c r="H28" s="61">
        <f t="shared" si="0"/>
        <v>0</v>
      </c>
      <c r="I28" s="69">
        <f t="shared" si="0"/>
        <v>0</v>
      </c>
      <c r="J28" s="7"/>
      <c r="K28" s="7"/>
      <c r="L28" s="7"/>
      <c r="M28" s="7"/>
      <c r="N28" s="7"/>
      <c r="O28" s="7"/>
      <c r="P28" s="7"/>
      <c r="Q28" s="7"/>
      <c r="R28" s="7"/>
      <c r="S28" s="7"/>
      <c r="T28" s="7"/>
      <c r="U28" s="7"/>
      <c r="V28" s="7"/>
      <c r="W28" s="7"/>
      <c r="X28" s="7"/>
      <c r="Y28" s="7"/>
      <c r="Z28" s="7"/>
      <c r="AA28" s="7"/>
      <c r="AB28" s="7"/>
      <c r="AC28" s="7"/>
      <c r="AD28" s="7"/>
    </row>
    <row r="29" spans="1:30" ht="12.75">
      <c r="A29" s="7"/>
      <c r="B29" s="53" t="s">
        <v>12</v>
      </c>
      <c r="C29" s="5"/>
      <c r="D29" s="5"/>
      <c r="E29" s="42" t="str">
        <f>IF(B29="","",VLOOKUP(B29,Energietarieven!$B$8:$C$13,2,0))</f>
        <v>[GJth]</v>
      </c>
      <c r="F29" s="42">
        <f>IF($B29="","",VLOOKUP($B29,Energietarieven!$B$8:$D$13,3,0))</f>
        <v>4.63</v>
      </c>
      <c r="G29" s="42" t="str">
        <f>IF($B29="","",VLOOKUP($B29,Energietarieven!$B$8:$E$13,4,0))</f>
        <v>[€/GJth]</v>
      </c>
      <c r="H29" s="61">
        <f t="shared" si="0"/>
        <v>0</v>
      </c>
      <c r="I29" s="69">
        <f t="shared" si="0"/>
        <v>0</v>
      </c>
      <c r="J29" s="7"/>
      <c r="K29" s="7"/>
      <c r="L29" s="7"/>
      <c r="M29" s="7"/>
      <c r="N29" s="7"/>
      <c r="O29" s="7"/>
      <c r="P29" s="7"/>
      <c r="Q29" s="7"/>
      <c r="R29" s="7"/>
      <c r="S29" s="7"/>
      <c r="T29" s="7"/>
      <c r="U29" s="7"/>
      <c r="V29" s="7"/>
      <c r="W29" s="7"/>
      <c r="X29" s="7"/>
      <c r="Y29" s="7"/>
      <c r="Z29" s="7"/>
      <c r="AA29" s="7"/>
      <c r="AB29" s="7"/>
      <c r="AC29" s="7"/>
      <c r="AD29" s="7"/>
    </row>
    <row r="30" spans="1:30" ht="12.75">
      <c r="A30" s="7"/>
      <c r="B30" s="53"/>
      <c r="C30" s="4"/>
      <c r="D30" s="4"/>
      <c r="E30" s="42">
        <f>IF(B30="","",VLOOKUP(B30,Energietarieven!$B$8:$C$13,2,0))</f>
      </c>
      <c r="F30" s="42">
        <f>IF($B30="","",VLOOKUP($B30,Energietarieven!$B$8:$D$13,3,0))</f>
      </c>
      <c r="G30" s="42"/>
      <c r="H30" s="42"/>
      <c r="I30" s="66"/>
      <c r="J30" s="7"/>
      <c r="K30" s="7"/>
      <c r="L30" s="7"/>
      <c r="M30" s="7"/>
      <c r="N30" s="7"/>
      <c r="O30" s="7"/>
      <c r="P30" s="7"/>
      <c r="Q30" s="7"/>
      <c r="R30" s="7"/>
      <c r="S30" s="7"/>
      <c r="T30" s="7"/>
      <c r="U30" s="7"/>
      <c r="V30" s="7"/>
      <c r="W30" s="7"/>
      <c r="X30" s="7"/>
      <c r="Y30" s="7"/>
      <c r="Z30" s="7"/>
      <c r="AA30" s="7"/>
      <c r="AB30" s="7"/>
      <c r="AC30" s="7"/>
      <c r="AD30" s="7"/>
    </row>
    <row r="31" spans="1:30" ht="12.75">
      <c r="A31" s="7"/>
      <c r="B31" s="62" t="s">
        <v>52</v>
      </c>
      <c r="C31" s="63"/>
      <c r="D31" s="63"/>
      <c r="E31" s="63"/>
      <c r="F31" s="63"/>
      <c r="G31" s="63"/>
      <c r="H31" s="67">
        <f>SUM(H26:H29)</f>
        <v>0</v>
      </c>
      <c r="I31" s="68">
        <f>SUM(I26:I29)</f>
        <v>0</v>
      </c>
      <c r="J31" s="7"/>
      <c r="K31" s="7"/>
      <c r="L31" s="7"/>
      <c r="M31" s="7"/>
      <c r="N31" s="7"/>
      <c r="O31" s="7"/>
      <c r="P31" s="7"/>
      <c r="Q31" s="7"/>
      <c r="R31" s="7"/>
      <c r="S31" s="7"/>
      <c r="T31" s="7"/>
      <c r="U31" s="7"/>
      <c r="V31" s="7"/>
      <c r="W31" s="7"/>
      <c r="X31" s="7"/>
      <c r="Y31" s="7"/>
      <c r="Z31" s="7"/>
      <c r="AA31" s="7"/>
      <c r="AB31" s="7"/>
      <c r="AC31" s="7"/>
      <c r="AD31" s="7"/>
    </row>
    <row r="32" spans="1:30" ht="12.75">
      <c r="A32" s="7"/>
      <c r="B32" s="58"/>
      <c r="C32" s="42"/>
      <c r="D32" s="42"/>
      <c r="E32" s="42"/>
      <c r="F32" s="42"/>
      <c r="G32" s="42"/>
      <c r="H32" s="42"/>
      <c r="I32" s="66"/>
      <c r="J32" s="7"/>
      <c r="K32" s="7"/>
      <c r="L32" s="7"/>
      <c r="M32" s="7"/>
      <c r="N32" s="7"/>
      <c r="O32" s="7"/>
      <c r="P32" s="7"/>
      <c r="Q32" s="7"/>
      <c r="R32" s="7"/>
      <c r="S32" s="7"/>
      <c r="T32" s="7"/>
      <c r="U32" s="7"/>
      <c r="V32" s="7"/>
      <c r="W32" s="7"/>
      <c r="X32" s="7"/>
      <c r="Y32" s="7"/>
      <c r="Z32" s="7"/>
      <c r="AA32" s="7"/>
      <c r="AB32" s="7"/>
      <c r="AC32" s="7"/>
      <c r="AD32" s="7"/>
    </row>
    <row r="33" spans="1:30" ht="12.75">
      <c r="A33" s="7"/>
      <c r="B33" s="60" t="s">
        <v>62</v>
      </c>
      <c r="C33" s="42"/>
      <c r="D33" s="42"/>
      <c r="E33" s="42"/>
      <c r="F33" s="42"/>
      <c r="G33" s="42"/>
      <c r="H33" s="42"/>
      <c r="I33" s="66"/>
      <c r="J33" s="7"/>
      <c r="K33" s="7"/>
      <c r="L33" s="7"/>
      <c r="M33" s="7"/>
      <c r="N33" s="7"/>
      <c r="O33" s="7"/>
      <c r="P33" s="7"/>
      <c r="Q33" s="7"/>
      <c r="R33" s="7"/>
      <c r="S33" s="7"/>
      <c r="T33" s="7"/>
      <c r="U33" s="7"/>
      <c r="V33" s="7"/>
      <c r="W33" s="7"/>
      <c r="X33" s="7"/>
      <c r="Y33" s="7"/>
      <c r="Z33" s="7"/>
      <c r="AA33" s="7"/>
      <c r="AB33" s="7"/>
      <c r="AC33" s="7"/>
      <c r="AD33" s="7"/>
    </row>
    <row r="34" spans="1:30" ht="12.75">
      <c r="A34" s="7"/>
      <c r="B34" s="60" t="s">
        <v>111</v>
      </c>
      <c r="C34" s="42"/>
      <c r="D34" s="42"/>
      <c r="E34" s="42"/>
      <c r="F34" s="42"/>
      <c r="G34" s="42"/>
      <c r="H34" s="42"/>
      <c r="I34" s="66"/>
      <c r="J34" s="7"/>
      <c r="K34" s="7"/>
      <c r="L34" s="7"/>
      <c r="M34" s="7"/>
      <c r="N34" s="7"/>
      <c r="O34" s="7"/>
      <c r="P34" s="7"/>
      <c r="Q34" s="7"/>
      <c r="R34" s="7"/>
      <c r="S34" s="7"/>
      <c r="T34" s="7"/>
      <c r="U34" s="7"/>
      <c r="V34" s="7"/>
      <c r="W34" s="7"/>
      <c r="X34" s="7"/>
      <c r="Y34" s="7"/>
      <c r="Z34" s="7"/>
      <c r="AA34" s="7"/>
      <c r="AB34" s="7"/>
      <c r="AC34" s="7"/>
      <c r="AD34" s="7"/>
    </row>
    <row r="35" spans="1:30" ht="12.75">
      <c r="A35" s="7"/>
      <c r="B35" s="64" t="s">
        <v>58</v>
      </c>
      <c r="C35" s="42"/>
      <c r="D35" s="5">
        <f>mtr!E21</f>
        <v>0</v>
      </c>
      <c r="E35" s="42" t="s">
        <v>16</v>
      </c>
      <c r="F35" s="42"/>
      <c r="G35" s="42"/>
      <c r="H35" s="42"/>
      <c r="I35" s="66"/>
      <c r="J35" s="7"/>
      <c r="K35" s="7"/>
      <c r="L35" s="7"/>
      <c r="M35" s="7"/>
      <c r="N35" s="7"/>
      <c r="O35" s="7"/>
      <c r="P35" s="7"/>
      <c r="Q35" s="7"/>
      <c r="R35" s="7"/>
      <c r="S35" s="7"/>
      <c r="T35" s="7"/>
      <c r="U35" s="7"/>
      <c r="V35" s="7"/>
      <c r="W35" s="7"/>
      <c r="X35" s="7"/>
      <c r="Y35" s="7"/>
      <c r="Z35" s="7"/>
      <c r="AA35" s="7"/>
      <c r="AB35" s="7"/>
      <c r="AC35" s="7"/>
      <c r="AD35" s="7"/>
    </row>
    <row r="36" spans="1:30" ht="12.75">
      <c r="A36" s="7"/>
      <c r="B36" s="64" t="s">
        <v>59</v>
      </c>
      <c r="C36" s="42"/>
      <c r="D36" s="6">
        <v>0.03</v>
      </c>
      <c r="E36" s="42"/>
      <c r="F36" s="42"/>
      <c r="G36" s="42"/>
      <c r="H36" s="42"/>
      <c r="I36" s="66"/>
      <c r="J36" s="7"/>
      <c r="K36" s="7"/>
      <c r="L36" s="7"/>
      <c r="M36" s="7"/>
      <c r="N36" s="7"/>
      <c r="O36" s="7"/>
      <c r="P36" s="7"/>
      <c r="Q36" s="7"/>
      <c r="R36" s="7"/>
      <c r="S36" s="7"/>
      <c r="T36" s="7"/>
      <c r="U36" s="7"/>
      <c r="V36" s="7"/>
      <c r="W36" s="7"/>
      <c r="X36" s="7"/>
      <c r="Y36" s="7"/>
      <c r="Z36" s="7"/>
      <c r="AA36" s="7"/>
      <c r="AB36" s="7"/>
      <c r="AC36" s="7"/>
      <c r="AD36" s="7"/>
    </row>
    <row r="37" spans="1:30" ht="12.75">
      <c r="A37" s="7"/>
      <c r="B37" s="60" t="s">
        <v>107</v>
      </c>
      <c r="C37" s="84"/>
      <c r="D37" s="71">
        <f>D36*D35</f>
        <v>0</v>
      </c>
      <c r="E37" s="84" t="s">
        <v>60</v>
      </c>
      <c r="F37" s="42"/>
      <c r="G37" s="42"/>
      <c r="H37" s="42"/>
      <c r="I37" s="66"/>
      <c r="J37" s="7"/>
      <c r="K37" s="7"/>
      <c r="L37" s="7"/>
      <c r="M37" s="7"/>
      <c r="N37" s="7"/>
      <c r="O37" s="7"/>
      <c r="P37" s="7"/>
      <c r="Q37" s="7"/>
      <c r="R37" s="7"/>
      <c r="S37" s="7"/>
      <c r="T37" s="7"/>
      <c r="U37" s="7"/>
      <c r="V37" s="7"/>
      <c r="W37" s="7"/>
      <c r="X37" s="7"/>
      <c r="Y37" s="7"/>
      <c r="Z37" s="7"/>
      <c r="AA37" s="7"/>
      <c r="AB37" s="7"/>
      <c r="AC37" s="7"/>
      <c r="AD37" s="7"/>
    </row>
    <row r="38" spans="1:30" ht="12.75">
      <c r="A38" s="7"/>
      <c r="B38" s="60" t="s">
        <v>112</v>
      </c>
      <c r="C38" s="42"/>
      <c r="D38" s="42"/>
      <c r="E38" s="42"/>
      <c r="F38" s="42"/>
      <c r="G38" s="42"/>
      <c r="H38" s="42"/>
      <c r="I38" s="66"/>
      <c r="J38" s="7"/>
      <c r="K38" s="7"/>
      <c r="L38" s="7"/>
      <c r="M38" s="7"/>
      <c r="N38" s="7"/>
      <c r="O38" s="7"/>
      <c r="P38" s="7"/>
      <c r="Q38" s="7"/>
      <c r="R38" s="7"/>
      <c r="S38" s="7"/>
      <c r="T38" s="7"/>
      <c r="U38" s="7"/>
      <c r="V38" s="7"/>
      <c r="W38" s="7"/>
      <c r="X38" s="7"/>
      <c r="Y38" s="7"/>
      <c r="Z38" s="7"/>
      <c r="AA38" s="7"/>
      <c r="AB38" s="7"/>
      <c r="AC38" s="7"/>
      <c r="AD38" s="7"/>
    </row>
    <row r="39" spans="1:30" ht="12.75">
      <c r="A39" s="7"/>
      <c r="B39" s="64" t="s">
        <v>65</v>
      </c>
      <c r="C39" s="42"/>
      <c r="D39" s="5"/>
      <c r="E39" s="42" t="s">
        <v>106</v>
      </c>
      <c r="F39" s="42"/>
      <c r="G39" s="42"/>
      <c r="H39" s="42"/>
      <c r="I39" s="66"/>
      <c r="J39" s="7"/>
      <c r="K39" s="7"/>
      <c r="L39" s="7"/>
      <c r="M39" s="7"/>
      <c r="N39" s="7"/>
      <c r="O39" s="7"/>
      <c r="P39" s="7"/>
      <c r="Q39" s="7"/>
      <c r="R39" s="7"/>
      <c r="S39" s="7"/>
      <c r="T39" s="7"/>
      <c r="U39" s="7"/>
      <c r="V39" s="7"/>
      <c r="W39" s="7"/>
      <c r="X39" s="7"/>
      <c r="Y39" s="7"/>
      <c r="Z39" s="7"/>
      <c r="AA39" s="7"/>
      <c r="AB39" s="7"/>
      <c r="AC39" s="7"/>
      <c r="AD39" s="7"/>
    </row>
    <row r="40" spans="1:30" ht="12.75">
      <c r="A40" s="7"/>
      <c r="B40" s="64" t="s">
        <v>113</v>
      </c>
      <c r="C40" s="42"/>
      <c r="D40" s="5"/>
      <c r="E40" s="42" t="s">
        <v>81</v>
      </c>
      <c r="F40" s="42"/>
      <c r="G40" s="42"/>
      <c r="H40" s="42"/>
      <c r="I40" s="66"/>
      <c r="J40" s="7"/>
      <c r="K40" s="7"/>
      <c r="L40" s="7"/>
      <c r="M40" s="7"/>
      <c r="N40" s="7"/>
      <c r="O40" s="7"/>
      <c r="P40" s="7"/>
      <c r="Q40" s="7"/>
      <c r="R40" s="7"/>
      <c r="S40" s="7"/>
      <c r="T40" s="7"/>
      <c r="U40" s="7"/>
      <c r="V40" s="7"/>
      <c r="W40" s="7"/>
      <c r="X40" s="7"/>
      <c r="Y40" s="7"/>
      <c r="Z40" s="7"/>
      <c r="AA40" s="7"/>
      <c r="AB40" s="7"/>
      <c r="AC40" s="7"/>
      <c r="AD40" s="7"/>
    </row>
    <row r="41" spans="1:30" ht="12.75">
      <c r="A41" s="7"/>
      <c r="B41" s="64" t="s">
        <v>114</v>
      </c>
      <c r="C41" s="42"/>
      <c r="D41" s="61">
        <f>D40*D39</f>
        <v>0</v>
      </c>
      <c r="E41" s="42" t="s">
        <v>60</v>
      </c>
      <c r="F41" s="42"/>
      <c r="G41" s="42"/>
      <c r="H41" s="42"/>
      <c r="I41" s="66"/>
      <c r="J41" s="7"/>
      <c r="K41" s="7"/>
      <c r="L41" s="7"/>
      <c r="M41" s="7"/>
      <c r="N41" s="7"/>
      <c r="O41" s="7"/>
      <c r="P41" s="7"/>
      <c r="Q41" s="7"/>
      <c r="R41" s="7"/>
      <c r="S41" s="7"/>
      <c r="T41" s="7"/>
      <c r="U41" s="7"/>
      <c r="V41" s="7"/>
      <c r="W41" s="7"/>
      <c r="X41" s="7"/>
      <c r="Y41" s="7"/>
      <c r="Z41" s="7"/>
      <c r="AA41" s="7"/>
      <c r="AB41" s="7"/>
      <c r="AC41" s="7"/>
      <c r="AD41" s="7"/>
    </row>
    <row r="42" spans="1:30" ht="12.75">
      <c r="A42" s="7"/>
      <c r="B42" s="64" t="s">
        <v>66</v>
      </c>
      <c r="C42" s="42"/>
      <c r="D42" s="4"/>
      <c r="E42" s="42" t="s">
        <v>60</v>
      </c>
      <c r="F42" s="42"/>
      <c r="G42" s="42"/>
      <c r="H42" s="42"/>
      <c r="I42" s="66"/>
      <c r="J42" s="7"/>
      <c r="K42" s="7"/>
      <c r="L42" s="7"/>
      <c r="M42" s="7"/>
      <c r="N42" s="7"/>
      <c r="O42" s="7"/>
      <c r="P42" s="7"/>
      <c r="Q42" s="7"/>
      <c r="R42" s="7"/>
      <c r="S42" s="7"/>
      <c r="T42" s="7"/>
      <c r="U42" s="7"/>
      <c r="V42" s="7"/>
      <c r="W42" s="7"/>
      <c r="X42" s="7"/>
      <c r="Y42" s="7"/>
      <c r="Z42" s="7"/>
      <c r="AA42" s="7"/>
      <c r="AB42" s="7"/>
      <c r="AC42" s="7"/>
      <c r="AD42" s="7"/>
    </row>
    <row r="43" spans="1:30" ht="12.75">
      <c r="A43" s="7"/>
      <c r="B43" s="60" t="s">
        <v>109</v>
      </c>
      <c r="C43" s="84"/>
      <c r="D43" s="71">
        <f>D42+D41</f>
        <v>0</v>
      </c>
      <c r="E43" s="84" t="s">
        <v>60</v>
      </c>
      <c r="F43" s="42"/>
      <c r="G43" s="42"/>
      <c r="H43" s="42"/>
      <c r="I43" s="66"/>
      <c r="J43" s="7"/>
      <c r="K43" s="7"/>
      <c r="L43" s="7"/>
      <c r="M43" s="7"/>
      <c r="N43" s="7"/>
      <c r="O43" s="7"/>
      <c r="P43" s="7"/>
      <c r="Q43" s="7"/>
      <c r="R43" s="7"/>
      <c r="S43" s="7"/>
      <c r="T43" s="7"/>
      <c r="U43" s="7"/>
      <c r="V43" s="7"/>
      <c r="W43" s="7"/>
      <c r="X43" s="7"/>
      <c r="Y43" s="7"/>
      <c r="Z43" s="7"/>
      <c r="AA43" s="7"/>
      <c r="AB43" s="7"/>
      <c r="AC43" s="7"/>
      <c r="AD43" s="7"/>
    </row>
    <row r="44" spans="1:30" ht="12.75">
      <c r="A44" s="7"/>
      <c r="B44" s="62" t="s">
        <v>63</v>
      </c>
      <c r="C44" s="63"/>
      <c r="D44" s="63"/>
      <c r="E44" s="63"/>
      <c r="F44" s="63"/>
      <c r="G44" s="63"/>
      <c r="H44" s="67">
        <f>IF(D37&lt;D43,D43-D37,0)</f>
        <v>0</v>
      </c>
      <c r="I44" s="68">
        <f>IF(D43&lt;D37,D37-D43,0)</f>
        <v>0</v>
      </c>
      <c r="J44" s="7"/>
      <c r="K44" s="7"/>
      <c r="L44" s="7"/>
      <c r="M44" s="7"/>
      <c r="N44" s="7"/>
      <c r="O44" s="7"/>
      <c r="P44" s="7"/>
      <c r="Q44" s="7"/>
      <c r="R44" s="7"/>
      <c r="S44" s="7"/>
      <c r="T44" s="7"/>
      <c r="U44" s="7"/>
      <c r="V44" s="7"/>
      <c r="W44" s="7"/>
      <c r="X44" s="7"/>
      <c r="Y44" s="7"/>
      <c r="Z44" s="7"/>
      <c r="AA44" s="7"/>
      <c r="AB44" s="7"/>
      <c r="AC44" s="7"/>
      <c r="AD44" s="7"/>
    </row>
    <row r="45" spans="1:30" ht="12.75">
      <c r="A45" s="7"/>
      <c r="B45" s="58"/>
      <c r="C45" s="42"/>
      <c r="D45" s="42"/>
      <c r="E45" s="42"/>
      <c r="F45" s="42"/>
      <c r="G45" s="42"/>
      <c r="H45" s="42"/>
      <c r="I45" s="66"/>
      <c r="J45" s="7"/>
      <c r="K45" s="7"/>
      <c r="L45" s="7"/>
      <c r="M45" s="7"/>
      <c r="N45" s="7"/>
      <c r="O45" s="7"/>
      <c r="P45" s="7"/>
      <c r="Q45" s="7"/>
      <c r="R45" s="7"/>
      <c r="S45" s="7"/>
      <c r="T45" s="7"/>
      <c r="U45" s="7"/>
      <c r="V45" s="7"/>
      <c r="W45" s="7"/>
      <c r="X45" s="7"/>
      <c r="Y45" s="7"/>
      <c r="Z45" s="7"/>
      <c r="AA45" s="7"/>
      <c r="AB45" s="7"/>
      <c r="AC45" s="7"/>
      <c r="AD45" s="7"/>
    </row>
    <row r="46" spans="1:30" ht="12.75">
      <c r="A46" s="7"/>
      <c r="B46" s="60" t="s">
        <v>68</v>
      </c>
      <c r="C46" s="42"/>
      <c r="D46" s="42"/>
      <c r="E46" s="42"/>
      <c r="F46" s="42"/>
      <c r="G46" s="42"/>
      <c r="H46" s="42"/>
      <c r="I46" s="66"/>
      <c r="J46" s="7"/>
      <c r="K46" s="7"/>
      <c r="L46" s="7"/>
      <c r="M46" s="7"/>
      <c r="N46" s="7"/>
      <c r="O46" s="7"/>
      <c r="P46" s="7"/>
      <c r="Q46" s="7"/>
      <c r="R46" s="7"/>
      <c r="S46" s="7"/>
      <c r="T46" s="7"/>
      <c r="U46" s="7"/>
      <c r="V46" s="7"/>
      <c r="W46" s="7"/>
      <c r="X46" s="7"/>
      <c r="Y46" s="7"/>
      <c r="Z46" s="7"/>
      <c r="AA46" s="7"/>
      <c r="AB46" s="7"/>
      <c r="AC46" s="7"/>
      <c r="AD46" s="7"/>
    </row>
    <row r="47" spans="1:30" ht="12.75">
      <c r="A47" s="7"/>
      <c r="B47" s="60" t="s">
        <v>111</v>
      </c>
      <c r="C47" s="42"/>
      <c r="D47" s="42"/>
      <c r="E47" s="42"/>
      <c r="F47" s="42"/>
      <c r="G47" s="42"/>
      <c r="H47" s="42"/>
      <c r="I47" s="66"/>
      <c r="J47" s="7"/>
      <c r="K47" s="7"/>
      <c r="L47" s="7"/>
      <c r="M47" s="7"/>
      <c r="N47" s="7"/>
      <c r="O47" s="7"/>
      <c r="P47" s="7"/>
      <c r="Q47" s="7"/>
      <c r="R47" s="7"/>
      <c r="S47" s="7"/>
      <c r="T47" s="7"/>
      <c r="U47" s="7"/>
      <c r="V47" s="7"/>
      <c r="W47" s="7"/>
      <c r="X47" s="7"/>
      <c r="Y47" s="7"/>
      <c r="Z47" s="7"/>
      <c r="AA47" s="7"/>
      <c r="AB47" s="7"/>
      <c r="AC47" s="7"/>
      <c r="AD47" s="7"/>
    </row>
    <row r="48" spans="1:30" ht="12.75">
      <c r="A48" s="7"/>
      <c r="B48" s="64" t="s">
        <v>71</v>
      </c>
      <c r="C48" s="42"/>
      <c r="D48" s="5"/>
      <c r="E48" s="4" t="s">
        <v>75</v>
      </c>
      <c r="F48" s="42"/>
      <c r="G48" s="42"/>
      <c r="H48" s="42"/>
      <c r="I48" s="66"/>
      <c r="J48" s="7"/>
      <c r="K48" s="7"/>
      <c r="L48" s="7"/>
      <c r="M48" s="7"/>
      <c r="N48" s="7"/>
      <c r="O48" s="7"/>
      <c r="P48" s="7"/>
      <c r="Q48" s="7"/>
      <c r="R48" s="7"/>
      <c r="S48" s="7"/>
      <c r="T48" s="7"/>
      <c r="U48" s="7"/>
      <c r="V48" s="7"/>
      <c r="W48" s="7"/>
      <c r="X48" s="7"/>
      <c r="Y48" s="7"/>
      <c r="Z48" s="7"/>
      <c r="AA48" s="7"/>
      <c r="AB48" s="7"/>
      <c r="AC48" s="7"/>
      <c r="AD48" s="7"/>
    </row>
    <row r="49" spans="1:30" ht="12.75">
      <c r="A49" s="7"/>
      <c r="B49" s="64" t="s">
        <v>70</v>
      </c>
      <c r="C49" s="42"/>
      <c r="D49" s="5"/>
      <c r="E49" s="4" t="s">
        <v>76</v>
      </c>
      <c r="F49" s="42"/>
      <c r="G49" s="42"/>
      <c r="H49" s="42"/>
      <c r="I49" s="66"/>
      <c r="J49" s="7"/>
      <c r="K49" s="7"/>
      <c r="L49" s="7"/>
      <c r="M49" s="7"/>
      <c r="N49" s="7"/>
      <c r="O49" s="7"/>
      <c r="P49" s="7"/>
      <c r="Q49" s="7"/>
      <c r="R49" s="7"/>
      <c r="S49" s="7"/>
      <c r="T49" s="7"/>
      <c r="U49" s="7"/>
      <c r="V49" s="7"/>
      <c r="W49" s="7"/>
      <c r="X49" s="7"/>
      <c r="Y49" s="7"/>
      <c r="Z49" s="7"/>
      <c r="AA49" s="7"/>
      <c r="AB49" s="7"/>
      <c r="AC49" s="7"/>
      <c r="AD49" s="7"/>
    </row>
    <row r="50" spans="1:30" ht="12.75">
      <c r="A50" s="7"/>
      <c r="B50" s="60" t="s">
        <v>115</v>
      </c>
      <c r="C50" s="84"/>
      <c r="D50" s="71">
        <f>D49*D48</f>
        <v>0</v>
      </c>
      <c r="E50" s="84" t="s">
        <v>60</v>
      </c>
      <c r="F50" s="42"/>
      <c r="G50" s="42"/>
      <c r="H50" s="42"/>
      <c r="I50" s="66"/>
      <c r="J50" s="7"/>
      <c r="K50" s="7"/>
      <c r="L50" s="7"/>
      <c r="M50" s="7"/>
      <c r="N50" s="7"/>
      <c r="O50" s="7"/>
      <c r="P50" s="7"/>
      <c r="Q50" s="7"/>
      <c r="R50" s="7"/>
      <c r="S50" s="7"/>
      <c r="T50" s="7"/>
      <c r="U50" s="7"/>
      <c r="V50" s="7"/>
      <c r="W50" s="7"/>
      <c r="X50" s="7"/>
      <c r="Y50" s="7"/>
      <c r="Z50" s="7"/>
      <c r="AA50" s="7"/>
      <c r="AB50" s="7"/>
      <c r="AC50" s="7"/>
      <c r="AD50" s="7"/>
    </row>
    <row r="51" spans="1:30" ht="12.75">
      <c r="A51" s="7"/>
      <c r="B51" s="58" t="s">
        <v>69</v>
      </c>
      <c r="C51" s="42"/>
      <c r="D51" s="61"/>
      <c r="E51" s="42"/>
      <c r="F51" s="42"/>
      <c r="G51" s="42"/>
      <c r="H51" s="42"/>
      <c r="I51" s="66"/>
      <c r="J51" s="7"/>
      <c r="K51" s="7"/>
      <c r="L51" s="7"/>
      <c r="M51" s="7"/>
      <c r="N51" s="7"/>
      <c r="O51" s="7"/>
      <c r="P51" s="7"/>
      <c r="Q51" s="7"/>
      <c r="R51" s="7"/>
      <c r="S51" s="7"/>
      <c r="T51" s="7"/>
      <c r="U51" s="7"/>
      <c r="V51" s="7"/>
      <c r="W51" s="7"/>
      <c r="X51" s="7"/>
      <c r="Y51" s="7"/>
      <c r="Z51" s="7"/>
      <c r="AA51" s="7"/>
      <c r="AB51" s="7"/>
      <c r="AC51" s="7"/>
      <c r="AD51" s="7"/>
    </row>
    <row r="52" spans="1:30" ht="12.75">
      <c r="A52" s="7"/>
      <c r="B52" s="64" t="s">
        <v>71</v>
      </c>
      <c r="C52" s="42"/>
      <c r="D52" s="5"/>
      <c r="E52" s="4" t="s">
        <v>75</v>
      </c>
      <c r="F52" s="42"/>
      <c r="G52" s="42"/>
      <c r="H52" s="42"/>
      <c r="I52" s="66"/>
      <c r="J52" s="7"/>
      <c r="K52" s="7"/>
      <c r="L52" s="7"/>
      <c r="M52" s="7"/>
      <c r="N52" s="7"/>
      <c r="O52" s="7"/>
      <c r="P52" s="7"/>
      <c r="Q52" s="7"/>
      <c r="R52" s="7"/>
      <c r="S52" s="7"/>
      <c r="T52" s="7"/>
      <c r="U52" s="7"/>
      <c r="V52" s="7"/>
      <c r="W52" s="7"/>
      <c r="X52" s="7"/>
      <c r="Y52" s="7"/>
      <c r="Z52" s="7"/>
      <c r="AA52" s="7"/>
      <c r="AB52" s="7"/>
      <c r="AC52" s="7"/>
      <c r="AD52" s="7"/>
    </row>
    <row r="53" spans="1:30" ht="12.75">
      <c r="A53" s="7"/>
      <c r="B53" s="64" t="s">
        <v>70</v>
      </c>
      <c r="C53" s="42"/>
      <c r="D53" s="5"/>
      <c r="E53" s="4" t="s">
        <v>76</v>
      </c>
      <c r="F53" s="42"/>
      <c r="G53" s="42"/>
      <c r="H53" s="42"/>
      <c r="I53" s="66"/>
      <c r="J53" s="7"/>
      <c r="K53" s="7"/>
      <c r="L53" s="7"/>
      <c r="M53" s="7"/>
      <c r="N53" s="7"/>
      <c r="O53" s="7"/>
      <c r="P53" s="7"/>
      <c r="Q53" s="7"/>
      <c r="R53" s="7"/>
      <c r="S53" s="7"/>
      <c r="T53" s="7"/>
      <c r="U53" s="7"/>
      <c r="V53" s="7"/>
      <c r="W53" s="7"/>
      <c r="X53" s="7"/>
      <c r="Y53" s="7"/>
      <c r="Z53" s="7"/>
      <c r="AA53" s="7"/>
      <c r="AB53" s="7"/>
      <c r="AC53" s="7"/>
      <c r="AD53" s="7"/>
    </row>
    <row r="54" spans="1:30" ht="12.75">
      <c r="A54" s="7"/>
      <c r="B54" s="60" t="s">
        <v>108</v>
      </c>
      <c r="C54" s="84"/>
      <c r="D54" s="71">
        <f>D53*D52</f>
        <v>0</v>
      </c>
      <c r="E54" s="84" t="s">
        <v>60</v>
      </c>
      <c r="F54" s="42"/>
      <c r="G54" s="42"/>
      <c r="H54" s="42"/>
      <c r="I54" s="66"/>
      <c r="J54" s="7"/>
      <c r="K54" s="7"/>
      <c r="L54" s="7"/>
      <c r="M54" s="7"/>
      <c r="N54" s="7"/>
      <c r="O54" s="7"/>
      <c r="P54" s="7"/>
      <c r="Q54" s="7"/>
      <c r="R54" s="7"/>
      <c r="S54" s="7"/>
      <c r="T54" s="7"/>
      <c r="U54" s="7"/>
      <c r="V54" s="7"/>
      <c r="W54" s="7"/>
      <c r="X54" s="7"/>
      <c r="Y54" s="7"/>
      <c r="Z54" s="7"/>
      <c r="AA54" s="7"/>
      <c r="AB54" s="7"/>
      <c r="AC54" s="7"/>
      <c r="AD54" s="7"/>
    </row>
    <row r="55" spans="1:30" ht="12.75">
      <c r="A55" s="7"/>
      <c r="B55" s="62" t="s">
        <v>74</v>
      </c>
      <c r="C55" s="63"/>
      <c r="D55" s="63"/>
      <c r="E55" s="63"/>
      <c r="F55" s="63"/>
      <c r="G55" s="63"/>
      <c r="H55" s="67">
        <f>IF(D50&lt;D54,D54-D50,0)</f>
        <v>0</v>
      </c>
      <c r="I55" s="68">
        <f>IF(D54&lt;D50,D50-D54,0)</f>
        <v>0</v>
      </c>
      <c r="J55" s="7"/>
      <c r="K55" s="7"/>
      <c r="L55" s="7"/>
      <c r="M55" s="7"/>
      <c r="N55" s="7"/>
      <c r="O55" s="7"/>
      <c r="P55" s="7"/>
      <c r="Q55" s="7"/>
      <c r="R55" s="7"/>
      <c r="S55" s="7"/>
      <c r="T55" s="7"/>
      <c r="U55" s="7"/>
      <c r="V55" s="7"/>
      <c r="W55" s="7"/>
      <c r="X55" s="7"/>
      <c r="Y55" s="7"/>
      <c r="Z55" s="7"/>
      <c r="AA55" s="7"/>
      <c r="AB55" s="7"/>
      <c r="AC55" s="7"/>
      <c r="AD55" s="7"/>
    </row>
    <row r="56" spans="1:30" ht="12.75">
      <c r="A56" s="7"/>
      <c r="B56" s="58"/>
      <c r="C56" s="42"/>
      <c r="D56" s="42"/>
      <c r="E56" s="42"/>
      <c r="F56" s="42"/>
      <c r="G56" s="42"/>
      <c r="H56" s="42"/>
      <c r="I56" s="66"/>
      <c r="J56" s="7"/>
      <c r="K56" s="7"/>
      <c r="L56" s="7"/>
      <c r="M56" s="7"/>
      <c r="N56" s="7"/>
      <c r="O56" s="7"/>
      <c r="P56" s="7"/>
      <c r="Q56" s="7"/>
      <c r="R56" s="7"/>
      <c r="S56" s="7"/>
      <c r="T56" s="7"/>
      <c r="U56" s="7"/>
      <c r="V56" s="7"/>
      <c r="W56" s="7"/>
      <c r="X56" s="7"/>
      <c r="Y56" s="7"/>
      <c r="Z56" s="7"/>
      <c r="AA56" s="7"/>
      <c r="AB56" s="7"/>
      <c r="AC56" s="7"/>
      <c r="AD56" s="7"/>
    </row>
    <row r="57" spans="1:30" ht="12.75">
      <c r="A57" s="7"/>
      <c r="B57" s="60" t="s">
        <v>77</v>
      </c>
      <c r="C57" s="42"/>
      <c r="D57" s="42"/>
      <c r="E57" s="42"/>
      <c r="F57" s="42"/>
      <c r="G57" s="42"/>
      <c r="H57" s="42"/>
      <c r="I57" s="66"/>
      <c r="J57" s="7"/>
      <c r="K57" s="7"/>
      <c r="L57" s="7"/>
      <c r="M57" s="7"/>
      <c r="N57" s="7"/>
      <c r="O57" s="7"/>
      <c r="P57" s="7"/>
      <c r="Q57" s="7"/>
      <c r="R57" s="7"/>
      <c r="S57" s="7"/>
      <c r="T57" s="7"/>
      <c r="U57" s="7"/>
      <c r="V57" s="7"/>
      <c r="W57" s="7"/>
      <c r="X57" s="7"/>
      <c r="Y57" s="7"/>
      <c r="Z57" s="7"/>
      <c r="AA57" s="7"/>
      <c r="AB57" s="7"/>
      <c r="AC57" s="7"/>
      <c r="AD57" s="7"/>
    </row>
    <row r="58" spans="1:30" ht="12.75">
      <c r="A58" s="7"/>
      <c r="B58" s="60" t="s">
        <v>111</v>
      </c>
      <c r="C58" s="42"/>
      <c r="D58" s="42"/>
      <c r="E58" s="42"/>
      <c r="F58" s="42"/>
      <c r="G58" s="42"/>
      <c r="H58" s="42"/>
      <c r="I58" s="66"/>
      <c r="J58" s="7"/>
      <c r="K58" s="7"/>
      <c r="L58" s="7"/>
      <c r="M58" s="7"/>
      <c r="N58" s="7"/>
      <c r="O58" s="7"/>
      <c r="P58" s="7"/>
      <c r="Q58" s="7"/>
      <c r="R58" s="7"/>
      <c r="S58" s="7"/>
      <c r="T58" s="7"/>
      <c r="U58" s="7"/>
      <c r="V58" s="7"/>
      <c r="W58" s="7"/>
      <c r="X58" s="7"/>
      <c r="Y58" s="7"/>
      <c r="Z58" s="7"/>
      <c r="AA58" s="7"/>
      <c r="AB58" s="7"/>
      <c r="AC58" s="7"/>
      <c r="AD58" s="7"/>
    </row>
    <row r="59" spans="1:30" ht="12.75">
      <c r="A59" s="7"/>
      <c r="B59" s="64" t="s">
        <v>71</v>
      </c>
      <c r="C59" s="42"/>
      <c r="D59" s="5"/>
      <c r="E59" s="4" t="s">
        <v>106</v>
      </c>
      <c r="F59" s="42"/>
      <c r="G59" s="42"/>
      <c r="H59" s="42"/>
      <c r="I59" s="66"/>
      <c r="J59" s="7"/>
      <c r="K59" s="7"/>
      <c r="L59" s="7"/>
      <c r="M59" s="7"/>
      <c r="N59" s="7"/>
      <c r="O59" s="7"/>
      <c r="P59" s="7"/>
      <c r="Q59" s="7"/>
      <c r="R59" s="7"/>
      <c r="S59" s="7"/>
      <c r="T59" s="7"/>
      <c r="U59" s="7"/>
      <c r="V59" s="7"/>
      <c r="W59" s="7"/>
      <c r="X59" s="7"/>
      <c r="Y59" s="7"/>
      <c r="Z59" s="7"/>
      <c r="AA59" s="7"/>
      <c r="AB59" s="7"/>
      <c r="AC59" s="7"/>
      <c r="AD59" s="7"/>
    </row>
    <row r="60" spans="1:30" ht="12.75">
      <c r="A60" s="7"/>
      <c r="B60" s="64" t="s">
        <v>70</v>
      </c>
      <c r="C60" s="42"/>
      <c r="D60" s="5"/>
      <c r="E60" s="4" t="s">
        <v>81</v>
      </c>
      <c r="F60" s="42"/>
      <c r="G60" s="42"/>
      <c r="H60" s="42"/>
      <c r="I60" s="66"/>
      <c r="J60" s="7"/>
      <c r="K60" s="7"/>
      <c r="L60" s="7"/>
      <c r="M60" s="7"/>
      <c r="N60" s="7"/>
      <c r="O60" s="7"/>
      <c r="P60" s="7"/>
      <c r="Q60" s="7"/>
      <c r="R60" s="7"/>
      <c r="S60" s="7"/>
      <c r="T60" s="7"/>
      <c r="U60" s="7"/>
      <c r="V60" s="7"/>
      <c r="W60" s="7"/>
      <c r="X60" s="7"/>
      <c r="Y60" s="7"/>
      <c r="Z60" s="7"/>
      <c r="AA60" s="7"/>
      <c r="AB60" s="7"/>
      <c r="AC60" s="7"/>
      <c r="AD60" s="7"/>
    </row>
    <row r="61" spans="1:30" ht="12.75">
      <c r="A61" s="7"/>
      <c r="B61" s="60" t="s">
        <v>116</v>
      </c>
      <c r="C61" s="84"/>
      <c r="D61" s="71">
        <f>D60*D59</f>
        <v>0</v>
      </c>
      <c r="E61" s="84" t="s">
        <v>60</v>
      </c>
      <c r="F61" s="42"/>
      <c r="G61" s="42"/>
      <c r="H61" s="42"/>
      <c r="I61" s="66"/>
      <c r="J61" s="7"/>
      <c r="K61" s="7"/>
      <c r="L61" s="7"/>
      <c r="M61" s="7"/>
      <c r="N61" s="7"/>
      <c r="O61" s="7"/>
      <c r="P61" s="7"/>
      <c r="Q61" s="7"/>
      <c r="R61" s="7"/>
      <c r="S61" s="7"/>
      <c r="T61" s="7"/>
      <c r="U61" s="7"/>
      <c r="V61" s="7"/>
      <c r="W61" s="7"/>
      <c r="X61" s="7"/>
      <c r="Y61" s="7"/>
      <c r="Z61" s="7"/>
      <c r="AA61" s="7"/>
      <c r="AB61" s="7"/>
      <c r="AC61" s="7"/>
      <c r="AD61" s="7"/>
    </row>
    <row r="62" spans="1:30" ht="12.75">
      <c r="A62" s="7"/>
      <c r="B62" s="60" t="s">
        <v>112</v>
      </c>
      <c r="C62" s="42"/>
      <c r="D62" s="61"/>
      <c r="E62" s="42"/>
      <c r="F62" s="42"/>
      <c r="G62" s="42"/>
      <c r="H62" s="42"/>
      <c r="I62" s="66"/>
      <c r="J62" s="7"/>
      <c r="K62" s="7"/>
      <c r="L62" s="7"/>
      <c r="M62" s="7"/>
      <c r="N62" s="7"/>
      <c r="O62" s="7"/>
      <c r="P62" s="7"/>
      <c r="Q62" s="7"/>
      <c r="R62" s="7"/>
      <c r="S62" s="7"/>
      <c r="T62" s="7"/>
      <c r="U62" s="7"/>
      <c r="V62" s="7"/>
      <c r="W62" s="7"/>
      <c r="X62" s="7"/>
      <c r="Y62" s="7"/>
      <c r="Z62" s="7"/>
      <c r="AA62" s="7"/>
      <c r="AB62" s="7"/>
      <c r="AC62" s="7"/>
      <c r="AD62" s="7"/>
    </row>
    <row r="63" spans="1:30" ht="12.75">
      <c r="A63" s="7"/>
      <c r="B63" s="64" t="s">
        <v>71</v>
      </c>
      <c r="C63" s="42"/>
      <c r="D63" s="5"/>
      <c r="E63" s="4" t="s">
        <v>80</v>
      </c>
      <c r="F63" s="42"/>
      <c r="G63" s="42"/>
      <c r="H63" s="42"/>
      <c r="I63" s="66"/>
      <c r="J63" s="7"/>
      <c r="K63" s="7"/>
      <c r="L63" s="7"/>
      <c r="M63" s="7"/>
      <c r="N63" s="7"/>
      <c r="O63" s="7"/>
      <c r="P63" s="7"/>
      <c r="Q63" s="7"/>
      <c r="R63" s="7"/>
      <c r="S63" s="7"/>
      <c r="T63" s="7"/>
      <c r="U63" s="7"/>
      <c r="V63" s="7"/>
      <c r="W63" s="7"/>
      <c r="X63" s="7"/>
      <c r="Y63" s="7"/>
      <c r="Z63" s="7"/>
      <c r="AA63" s="7"/>
      <c r="AB63" s="7"/>
      <c r="AC63" s="7"/>
      <c r="AD63" s="7"/>
    </row>
    <row r="64" spans="1:30" ht="12.75">
      <c r="A64" s="7"/>
      <c r="B64" s="64" t="s">
        <v>70</v>
      </c>
      <c r="C64" s="42"/>
      <c r="D64" s="5"/>
      <c r="E64" s="4" t="s">
        <v>81</v>
      </c>
      <c r="F64" s="42"/>
      <c r="G64" s="42"/>
      <c r="H64" s="42"/>
      <c r="I64" s="66"/>
      <c r="J64" s="7"/>
      <c r="K64" s="7"/>
      <c r="L64" s="7"/>
      <c r="M64" s="7"/>
      <c r="N64" s="7"/>
      <c r="O64" s="7"/>
      <c r="P64" s="7"/>
      <c r="Q64" s="7"/>
      <c r="R64" s="7"/>
      <c r="S64" s="7"/>
      <c r="T64" s="7"/>
      <c r="U64" s="7"/>
      <c r="V64" s="7"/>
      <c r="W64" s="7"/>
      <c r="X64" s="7"/>
      <c r="Y64" s="7"/>
      <c r="Z64" s="7"/>
      <c r="AA64" s="7"/>
      <c r="AB64" s="7"/>
      <c r="AC64" s="7"/>
      <c r="AD64" s="7"/>
    </row>
    <row r="65" spans="1:30" ht="12.75">
      <c r="A65" s="7"/>
      <c r="B65" s="60" t="s">
        <v>110</v>
      </c>
      <c r="C65" s="84"/>
      <c r="D65" s="71">
        <f>D64*D63</f>
        <v>0</v>
      </c>
      <c r="E65" s="84" t="s">
        <v>60</v>
      </c>
      <c r="F65" s="42"/>
      <c r="G65" s="42"/>
      <c r="H65" s="71"/>
      <c r="I65" s="66"/>
      <c r="J65" s="7"/>
      <c r="K65" s="7"/>
      <c r="L65" s="7"/>
      <c r="M65" s="7"/>
      <c r="N65" s="7"/>
      <c r="O65" s="7"/>
      <c r="P65" s="7"/>
      <c r="Q65" s="7"/>
      <c r="R65" s="7"/>
      <c r="S65" s="7"/>
      <c r="T65" s="7"/>
      <c r="U65" s="7"/>
      <c r="V65" s="7"/>
      <c r="W65" s="7"/>
      <c r="X65" s="7"/>
      <c r="Y65" s="7"/>
      <c r="Z65" s="7"/>
      <c r="AA65" s="7"/>
      <c r="AB65" s="7"/>
      <c r="AC65" s="7"/>
      <c r="AD65" s="7"/>
    </row>
    <row r="66" spans="1:30" ht="12.75">
      <c r="A66" s="7"/>
      <c r="B66" s="62" t="s">
        <v>82</v>
      </c>
      <c r="C66" s="63"/>
      <c r="D66" s="63"/>
      <c r="E66" s="63"/>
      <c r="F66" s="63"/>
      <c r="G66" s="63"/>
      <c r="H66" s="67">
        <f>IF(D61&lt;D65,D65-D61,0)</f>
        <v>0</v>
      </c>
      <c r="I66" s="68">
        <f>IF(D65&lt;D61,D61-D65,0)</f>
        <v>0</v>
      </c>
      <c r="J66" s="72"/>
      <c r="K66" s="7"/>
      <c r="L66" s="7"/>
      <c r="M66" s="7"/>
      <c r="N66" s="7"/>
      <c r="O66" s="7"/>
      <c r="P66" s="7"/>
      <c r="Q66" s="7"/>
      <c r="R66" s="7"/>
      <c r="S66" s="7"/>
      <c r="T66" s="7"/>
      <c r="U66" s="7"/>
      <c r="V66" s="7"/>
      <c r="W66" s="7"/>
      <c r="X66" s="7"/>
      <c r="Y66" s="7"/>
      <c r="Z66" s="7"/>
      <c r="AA66" s="7"/>
      <c r="AB66" s="7"/>
      <c r="AC66" s="7"/>
      <c r="AD66" s="7"/>
    </row>
    <row r="67" spans="1:30" ht="12.75">
      <c r="A67" s="7"/>
      <c r="B67" s="58"/>
      <c r="C67" s="42"/>
      <c r="D67" s="42"/>
      <c r="E67" s="42"/>
      <c r="F67" s="42"/>
      <c r="G67" s="42"/>
      <c r="H67" s="42"/>
      <c r="I67" s="66"/>
      <c r="J67" s="7"/>
      <c r="K67" s="7"/>
      <c r="L67" s="7"/>
      <c r="M67" s="7"/>
      <c r="N67" s="7"/>
      <c r="O67" s="7"/>
      <c r="P67" s="7"/>
      <c r="Q67" s="7"/>
      <c r="R67" s="7"/>
      <c r="S67" s="7"/>
      <c r="T67" s="7"/>
      <c r="U67" s="7"/>
      <c r="V67" s="7"/>
      <c r="W67" s="7"/>
      <c r="X67" s="7"/>
      <c r="Y67" s="7"/>
      <c r="Z67" s="7"/>
      <c r="AA67" s="7"/>
      <c r="AB67" s="7"/>
      <c r="AC67" s="7"/>
      <c r="AD67" s="7"/>
    </row>
    <row r="68" spans="1:30" ht="12.75">
      <c r="A68" s="7"/>
      <c r="B68" s="60" t="s">
        <v>83</v>
      </c>
      <c r="C68" s="42"/>
      <c r="D68" s="42"/>
      <c r="E68" s="42"/>
      <c r="F68" s="42"/>
      <c r="G68" s="42"/>
      <c r="H68" s="42"/>
      <c r="I68" s="66"/>
      <c r="J68" s="7"/>
      <c r="K68" s="7"/>
      <c r="L68" s="7"/>
      <c r="M68" s="7"/>
      <c r="N68" s="7"/>
      <c r="O68" s="7"/>
      <c r="P68" s="7"/>
      <c r="Q68" s="7"/>
      <c r="R68" s="7"/>
      <c r="S68" s="7"/>
      <c r="T68" s="7"/>
      <c r="U68" s="7"/>
      <c r="V68" s="7"/>
      <c r="W68" s="7"/>
      <c r="X68" s="7"/>
      <c r="Y68" s="7"/>
      <c r="Z68" s="7"/>
      <c r="AA68" s="7"/>
      <c r="AB68" s="7"/>
      <c r="AC68" s="7"/>
      <c r="AD68" s="7"/>
    </row>
    <row r="69" spans="1:30" ht="12.75">
      <c r="A69" s="7"/>
      <c r="B69" s="60" t="s">
        <v>111</v>
      </c>
      <c r="C69" s="42"/>
      <c r="D69" s="42"/>
      <c r="E69" s="42"/>
      <c r="F69" s="42"/>
      <c r="G69" s="42"/>
      <c r="H69" s="42"/>
      <c r="I69" s="66"/>
      <c r="J69" s="7"/>
      <c r="K69" s="7"/>
      <c r="L69" s="7"/>
      <c r="M69" s="7"/>
      <c r="N69" s="7"/>
      <c r="O69" s="7"/>
      <c r="P69" s="7"/>
      <c r="Q69" s="7"/>
      <c r="R69" s="7"/>
      <c r="S69" s="7"/>
      <c r="T69" s="7"/>
      <c r="U69" s="7"/>
      <c r="V69" s="7"/>
      <c r="W69" s="7"/>
      <c r="X69" s="7"/>
      <c r="Y69" s="7"/>
      <c r="Z69" s="7"/>
      <c r="AA69" s="7"/>
      <c r="AB69" s="7"/>
      <c r="AC69" s="7"/>
      <c r="AD69" s="7"/>
    </row>
    <row r="70" spans="1:30" ht="12.75">
      <c r="A70" s="7"/>
      <c r="B70" s="64" t="s">
        <v>71</v>
      </c>
      <c r="C70" s="42"/>
      <c r="D70" s="5"/>
      <c r="E70" s="4" t="s">
        <v>75</v>
      </c>
      <c r="F70" s="42"/>
      <c r="G70" s="42"/>
      <c r="H70" s="42"/>
      <c r="I70" s="66"/>
      <c r="J70" s="7"/>
      <c r="K70" s="7"/>
      <c r="L70" s="7"/>
      <c r="M70" s="7"/>
      <c r="N70" s="7"/>
      <c r="O70" s="7"/>
      <c r="P70" s="7"/>
      <c r="Q70" s="7"/>
      <c r="R70" s="7"/>
      <c r="S70" s="7"/>
      <c r="T70" s="7"/>
      <c r="U70" s="7"/>
      <c r="V70" s="7"/>
      <c r="W70" s="7"/>
      <c r="X70" s="7"/>
      <c r="Y70" s="7"/>
      <c r="Z70" s="7"/>
      <c r="AA70" s="7"/>
      <c r="AB70" s="7"/>
      <c r="AC70" s="7"/>
      <c r="AD70" s="7"/>
    </row>
    <row r="71" spans="1:30" ht="12.75">
      <c r="A71" s="7"/>
      <c r="B71" s="64" t="s">
        <v>86</v>
      </c>
      <c r="C71" s="42"/>
      <c r="D71" s="5"/>
      <c r="E71" s="4" t="s">
        <v>76</v>
      </c>
      <c r="F71" s="42"/>
      <c r="G71" s="42"/>
      <c r="H71" s="42"/>
      <c r="I71" s="66"/>
      <c r="J71" s="7"/>
      <c r="K71" s="7"/>
      <c r="L71" s="7"/>
      <c r="M71" s="7"/>
      <c r="N71" s="7"/>
      <c r="O71" s="7"/>
      <c r="P71" s="7"/>
      <c r="Q71" s="7"/>
      <c r="R71" s="7"/>
      <c r="S71" s="7"/>
      <c r="T71" s="7"/>
      <c r="U71" s="7"/>
      <c r="V71" s="7"/>
      <c r="W71" s="7"/>
      <c r="X71" s="7"/>
      <c r="Y71" s="7"/>
      <c r="Z71" s="7"/>
      <c r="AA71" s="7"/>
      <c r="AB71" s="7"/>
      <c r="AC71" s="7"/>
      <c r="AD71" s="7"/>
    </row>
    <row r="72" spans="1:30" ht="12.75">
      <c r="A72" s="7"/>
      <c r="B72" s="60" t="s">
        <v>117</v>
      </c>
      <c r="C72" s="42"/>
      <c r="D72" s="71">
        <f>D71*D70</f>
        <v>0</v>
      </c>
      <c r="E72" s="84" t="s">
        <v>60</v>
      </c>
      <c r="F72" s="42"/>
      <c r="G72" s="42"/>
      <c r="H72" s="42"/>
      <c r="I72" s="66"/>
      <c r="J72" s="7"/>
      <c r="K72" s="7"/>
      <c r="L72" s="7"/>
      <c r="M72" s="7"/>
      <c r="N72" s="7"/>
      <c r="O72" s="7"/>
      <c r="P72" s="7"/>
      <c r="Q72" s="7"/>
      <c r="R72" s="7"/>
      <c r="S72" s="7"/>
      <c r="T72" s="7"/>
      <c r="U72" s="7"/>
      <c r="V72" s="7"/>
      <c r="W72" s="7"/>
      <c r="X72" s="7"/>
      <c r="Y72" s="7"/>
      <c r="Z72" s="7"/>
      <c r="AA72" s="7"/>
      <c r="AB72" s="7"/>
      <c r="AC72" s="7"/>
      <c r="AD72" s="7"/>
    </row>
    <row r="73" spans="1:30" ht="12.75">
      <c r="A73" s="7"/>
      <c r="B73" s="58" t="s">
        <v>85</v>
      </c>
      <c r="C73" s="42"/>
      <c r="D73" s="61"/>
      <c r="E73" s="42"/>
      <c r="F73" s="42"/>
      <c r="G73" s="42"/>
      <c r="H73" s="42"/>
      <c r="I73" s="66"/>
      <c r="J73" s="7"/>
      <c r="K73" s="7"/>
      <c r="L73" s="7"/>
      <c r="M73" s="7"/>
      <c r="N73" s="7"/>
      <c r="O73" s="7"/>
      <c r="P73" s="7"/>
      <c r="Q73" s="7"/>
      <c r="R73" s="7"/>
      <c r="S73" s="7"/>
      <c r="T73" s="7"/>
      <c r="U73" s="7"/>
      <c r="V73" s="7"/>
      <c r="W73" s="7"/>
      <c r="X73" s="7"/>
      <c r="Y73" s="7"/>
      <c r="Z73" s="7"/>
      <c r="AA73" s="7"/>
      <c r="AB73" s="7"/>
      <c r="AC73" s="7"/>
      <c r="AD73" s="7"/>
    </row>
    <row r="74" spans="1:30" ht="12.75">
      <c r="A74" s="7"/>
      <c r="B74" s="64" t="s">
        <v>71</v>
      </c>
      <c r="C74" s="42"/>
      <c r="D74" s="5"/>
      <c r="E74" s="4" t="s">
        <v>75</v>
      </c>
      <c r="F74" s="42"/>
      <c r="G74" s="42"/>
      <c r="H74" s="42"/>
      <c r="I74" s="66"/>
      <c r="J74" s="7"/>
      <c r="K74" s="7"/>
      <c r="L74" s="7"/>
      <c r="M74" s="7"/>
      <c r="N74" s="7"/>
      <c r="O74" s="7"/>
      <c r="P74" s="7"/>
      <c r="Q74" s="7"/>
      <c r="R74" s="7"/>
      <c r="S74" s="7"/>
      <c r="T74" s="7"/>
      <c r="U74" s="7"/>
      <c r="V74" s="7"/>
      <c r="W74" s="7"/>
      <c r="X74" s="7"/>
      <c r="Y74" s="7"/>
      <c r="Z74" s="7"/>
      <c r="AA74" s="7"/>
      <c r="AB74" s="7"/>
      <c r="AC74" s="7"/>
      <c r="AD74" s="7"/>
    </row>
    <row r="75" spans="1:30" ht="12.75">
      <c r="A75" s="7"/>
      <c r="B75" s="64" t="s">
        <v>86</v>
      </c>
      <c r="C75" s="42"/>
      <c r="D75" s="5"/>
      <c r="E75" s="4" t="s">
        <v>76</v>
      </c>
      <c r="F75" s="42"/>
      <c r="G75" s="42"/>
      <c r="H75" s="42"/>
      <c r="I75" s="66"/>
      <c r="J75" s="7"/>
      <c r="K75" s="7"/>
      <c r="L75" s="7"/>
      <c r="M75" s="7"/>
      <c r="N75" s="7"/>
      <c r="O75" s="7"/>
      <c r="P75" s="7"/>
      <c r="Q75" s="7"/>
      <c r="R75" s="7"/>
      <c r="S75" s="7"/>
      <c r="T75" s="7"/>
      <c r="U75" s="7"/>
      <c r="V75" s="7"/>
      <c r="W75" s="7"/>
      <c r="X75" s="7"/>
      <c r="Y75" s="7"/>
      <c r="Z75" s="7"/>
      <c r="AA75" s="7"/>
      <c r="AB75" s="7"/>
      <c r="AC75" s="7"/>
      <c r="AD75" s="7"/>
    </row>
    <row r="76" spans="1:30" ht="12.75">
      <c r="A76" s="7"/>
      <c r="B76" s="60" t="s">
        <v>118</v>
      </c>
      <c r="C76" s="42"/>
      <c r="D76" s="61">
        <f>D75*D74</f>
        <v>0</v>
      </c>
      <c r="E76" s="42" t="s">
        <v>60</v>
      </c>
      <c r="F76" s="42"/>
      <c r="G76" s="42"/>
      <c r="H76" s="71"/>
      <c r="I76" s="66"/>
      <c r="J76" s="7"/>
      <c r="K76" s="7"/>
      <c r="L76" s="7"/>
      <c r="M76" s="7"/>
      <c r="N76" s="7"/>
      <c r="O76" s="7"/>
      <c r="P76" s="7"/>
      <c r="Q76" s="7"/>
      <c r="R76" s="7"/>
      <c r="S76" s="7"/>
      <c r="T76" s="7"/>
      <c r="U76" s="7"/>
      <c r="V76" s="7"/>
      <c r="W76" s="7"/>
      <c r="X76" s="7"/>
      <c r="Y76" s="7"/>
      <c r="Z76" s="7"/>
      <c r="AA76" s="7"/>
      <c r="AB76" s="7"/>
      <c r="AC76" s="7"/>
      <c r="AD76" s="7"/>
    </row>
    <row r="77" spans="1:30" ht="12.75">
      <c r="A77" s="7"/>
      <c r="B77" s="62" t="s">
        <v>97</v>
      </c>
      <c r="C77" s="63"/>
      <c r="D77" s="63"/>
      <c r="E77" s="63"/>
      <c r="F77" s="63"/>
      <c r="G77" s="63"/>
      <c r="H77" s="67">
        <f>IF(D72&gt;D76,D72-D76,0)</f>
        <v>0</v>
      </c>
      <c r="I77" s="68">
        <f>IF(D76&gt;D72,D76-D72,0)</f>
        <v>0</v>
      </c>
      <c r="J77" s="7"/>
      <c r="K77" s="7"/>
      <c r="L77" s="7"/>
      <c r="M77" s="7"/>
      <c r="N77" s="7"/>
      <c r="O77" s="7"/>
      <c r="P77" s="7"/>
      <c r="Q77" s="7"/>
      <c r="R77" s="7"/>
      <c r="S77" s="7"/>
      <c r="T77" s="7"/>
      <c r="U77" s="7"/>
      <c r="V77" s="7"/>
      <c r="W77" s="7"/>
      <c r="X77" s="7"/>
      <c r="Y77" s="7"/>
      <c r="Z77" s="7"/>
      <c r="AA77" s="7"/>
      <c r="AB77" s="7"/>
      <c r="AC77" s="7"/>
      <c r="AD77" s="7"/>
    </row>
    <row r="78" spans="1:30" ht="12.75">
      <c r="A78" s="7"/>
      <c r="B78" s="58"/>
      <c r="C78" s="42"/>
      <c r="D78" s="42"/>
      <c r="E78" s="42"/>
      <c r="F78" s="42"/>
      <c r="G78" s="42"/>
      <c r="H78" s="42"/>
      <c r="I78" s="66"/>
      <c r="J78" s="7"/>
      <c r="K78" s="7"/>
      <c r="L78" s="7"/>
      <c r="M78" s="7"/>
      <c r="N78" s="7"/>
      <c r="O78" s="7"/>
      <c r="P78" s="7"/>
      <c r="Q78" s="7"/>
      <c r="R78" s="7"/>
      <c r="S78" s="7"/>
      <c r="T78" s="7"/>
      <c r="U78" s="7"/>
      <c r="V78" s="7"/>
      <c r="W78" s="7"/>
      <c r="X78" s="7"/>
      <c r="Y78" s="7"/>
      <c r="Z78" s="7"/>
      <c r="AA78" s="7"/>
      <c r="AB78" s="7"/>
      <c r="AC78" s="7"/>
      <c r="AD78" s="7"/>
    </row>
    <row r="79" spans="1:30" ht="12.75">
      <c r="A79" s="7"/>
      <c r="B79" s="60" t="s">
        <v>87</v>
      </c>
      <c r="C79" s="42"/>
      <c r="D79" s="42"/>
      <c r="E79" s="42"/>
      <c r="F79" s="42"/>
      <c r="G79" s="42"/>
      <c r="H79" s="42"/>
      <c r="I79" s="66"/>
      <c r="J79" s="7"/>
      <c r="K79" s="7"/>
      <c r="L79" s="7"/>
      <c r="M79" s="7"/>
      <c r="N79" s="7"/>
      <c r="O79" s="7"/>
      <c r="P79" s="7"/>
      <c r="Q79" s="7"/>
      <c r="R79" s="7"/>
      <c r="S79" s="7"/>
      <c r="T79" s="7"/>
      <c r="U79" s="7"/>
      <c r="V79" s="7"/>
      <c r="W79" s="7"/>
      <c r="X79" s="7"/>
      <c r="Y79" s="7"/>
      <c r="Z79" s="7"/>
      <c r="AA79" s="7"/>
      <c r="AB79" s="7"/>
      <c r="AC79" s="7"/>
      <c r="AD79" s="7"/>
    </row>
    <row r="80" spans="1:30" ht="12.75">
      <c r="A80" s="7"/>
      <c r="B80" s="54" t="s">
        <v>88</v>
      </c>
      <c r="C80" s="42"/>
      <c r="D80" s="42"/>
      <c r="E80" s="42"/>
      <c r="F80" s="42"/>
      <c r="G80" s="42"/>
      <c r="H80" s="4"/>
      <c r="I80" s="55"/>
      <c r="J80" s="7"/>
      <c r="K80" s="7"/>
      <c r="L80" s="7"/>
      <c r="M80" s="7"/>
      <c r="N80" s="7"/>
      <c r="O80" s="7"/>
      <c r="P80" s="7"/>
      <c r="Q80" s="7"/>
      <c r="R80" s="7"/>
      <c r="S80" s="7"/>
      <c r="T80" s="7"/>
      <c r="U80" s="7"/>
      <c r="V80" s="7"/>
      <c r="W80" s="7"/>
      <c r="X80" s="7"/>
      <c r="Y80" s="7"/>
      <c r="Z80" s="7"/>
      <c r="AA80" s="7"/>
      <c r="AB80" s="7"/>
      <c r="AC80" s="7"/>
      <c r="AD80" s="7"/>
    </row>
    <row r="81" spans="1:30" ht="12.75">
      <c r="A81" s="7"/>
      <c r="B81" s="54" t="s">
        <v>89</v>
      </c>
      <c r="C81" s="42"/>
      <c r="D81" s="42"/>
      <c r="E81" s="42"/>
      <c r="F81" s="42"/>
      <c r="G81" s="42"/>
      <c r="H81" s="4"/>
      <c r="I81" s="55"/>
      <c r="J81" s="7"/>
      <c r="K81" s="7"/>
      <c r="L81" s="7"/>
      <c r="M81" s="7"/>
      <c r="N81" s="7"/>
      <c r="O81" s="7"/>
      <c r="P81" s="7"/>
      <c r="Q81" s="7"/>
      <c r="R81" s="7"/>
      <c r="S81" s="7"/>
      <c r="T81" s="7"/>
      <c r="U81" s="7"/>
      <c r="V81" s="7"/>
      <c r="W81" s="7"/>
      <c r="X81" s="7"/>
      <c r="Y81" s="7"/>
      <c r="Z81" s="7"/>
      <c r="AA81" s="7"/>
      <c r="AB81" s="7"/>
      <c r="AC81" s="7"/>
      <c r="AD81" s="7"/>
    </row>
    <row r="82" spans="1:30" ht="12.75">
      <c r="A82" s="7"/>
      <c r="B82" s="54" t="s">
        <v>90</v>
      </c>
      <c r="C82" s="42"/>
      <c r="D82" s="42"/>
      <c r="E82" s="42"/>
      <c r="F82" s="42"/>
      <c r="G82" s="42"/>
      <c r="H82" s="4"/>
      <c r="I82" s="55"/>
      <c r="J82" s="7"/>
      <c r="K82" s="7"/>
      <c r="L82" s="7"/>
      <c r="M82" s="7"/>
      <c r="N82" s="7"/>
      <c r="O82" s="7"/>
      <c r="P82" s="7"/>
      <c r="Q82" s="7"/>
      <c r="R82" s="7"/>
      <c r="S82" s="7"/>
      <c r="T82" s="7"/>
      <c r="U82" s="7"/>
      <c r="V82" s="7"/>
      <c r="W82" s="7"/>
      <c r="X82" s="7"/>
      <c r="Y82" s="7"/>
      <c r="Z82" s="7"/>
      <c r="AA82" s="7"/>
      <c r="AB82" s="7"/>
      <c r="AC82" s="7"/>
      <c r="AD82" s="7"/>
    </row>
    <row r="83" spans="1:30" ht="12.75">
      <c r="A83" s="7"/>
      <c r="B83" s="54" t="s">
        <v>91</v>
      </c>
      <c r="C83" s="42"/>
      <c r="D83" s="42"/>
      <c r="E83" s="42"/>
      <c r="F83" s="42"/>
      <c r="G83" s="42"/>
      <c r="H83" s="4"/>
      <c r="I83" s="55"/>
      <c r="J83" s="7"/>
      <c r="K83" s="7"/>
      <c r="L83" s="7"/>
      <c r="M83" s="7"/>
      <c r="N83" s="7"/>
      <c r="O83" s="7"/>
      <c r="P83" s="7"/>
      <c r="Q83" s="7"/>
      <c r="R83" s="7"/>
      <c r="S83" s="7"/>
      <c r="T83" s="7"/>
      <c r="U83" s="7"/>
      <c r="V83" s="7"/>
      <c r="W83" s="7"/>
      <c r="X83" s="7"/>
      <c r="Y83" s="7"/>
      <c r="Z83" s="7"/>
      <c r="AA83" s="7"/>
      <c r="AB83" s="7"/>
      <c r="AC83" s="7"/>
      <c r="AD83" s="7"/>
    </row>
    <row r="84" spans="1:30" ht="12.75">
      <c r="A84" s="7"/>
      <c r="B84" s="54" t="s">
        <v>92</v>
      </c>
      <c r="C84" s="42"/>
      <c r="D84" s="42"/>
      <c r="E84" s="42"/>
      <c r="F84" s="42"/>
      <c r="G84" s="42"/>
      <c r="H84" s="4"/>
      <c r="I84" s="55"/>
      <c r="J84" s="7"/>
      <c r="K84" s="7"/>
      <c r="L84" s="7"/>
      <c r="M84" s="7"/>
      <c r="N84" s="7"/>
      <c r="O84" s="7"/>
      <c r="P84" s="7"/>
      <c r="Q84" s="7"/>
      <c r="R84" s="7"/>
      <c r="S84" s="7"/>
      <c r="T84" s="7"/>
      <c r="U84" s="7"/>
      <c r="V84" s="7"/>
      <c r="W84" s="7"/>
      <c r="X84" s="7"/>
      <c r="Y84" s="7"/>
      <c r="Z84" s="7"/>
      <c r="AA84" s="7"/>
      <c r="AB84" s="7"/>
      <c r="AC84" s="7"/>
      <c r="AD84" s="7"/>
    </row>
    <row r="85" spans="1:30" ht="12.75">
      <c r="A85" s="7"/>
      <c r="B85" s="54" t="s">
        <v>93</v>
      </c>
      <c r="C85" s="42"/>
      <c r="D85" s="42"/>
      <c r="E85" s="42"/>
      <c r="F85" s="42"/>
      <c r="G85" s="42"/>
      <c r="H85" s="4"/>
      <c r="I85" s="55"/>
      <c r="J85" s="7"/>
      <c r="K85" s="7"/>
      <c r="L85" s="7"/>
      <c r="M85" s="7"/>
      <c r="N85" s="7"/>
      <c r="O85" s="7"/>
      <c r="P85" s="7"/>
      <c r="Q85" s="7"/>
      <c r="R85" s="7"/>
      <c r="S85" s="7"/>
      <c r="T85" s="7"/>
      <c r="U85" s="7"/>
      <c r="V85" s="7"/>
      <c r="W85" s="7"/>
      <c r="X85" s="7"/>
      <c r="Y85" s="7"/>
      <c r="Z85" s="7"/>
      <c r="AA85" s="7"/>
      <c r="AB85" s="7"/>
      <c r="AC85" s="7"/>
      <c r="AD85" s="7"/>
    </row>
    <row r="86" spans="1:30" ht="13.5" thickBot="1">
      <c r="A86" s="7"/>
      <c r="B86" s="74" t="s">
        <v>94</v>
      </c>
      <c r="C86" s="75"/>
      <c r="D86" s="75"/>
      <c r="E86" s="75"/>
      <c r="F86" s="75"/>
      <c r="G86" s="75"/>
      <c r="H86" s="94">
        <f>SUM(H80:H85)</f>
        <v>0</v>
      </c>
      <c r="I86" s="95">
        <f>SUM(I80:I85)</f>
        <v>0</v>
      </c>
      <c r="J86" s="7"/>
      <c r="K86" s="7"/>
      <c r="L86" s="7"/>
      <c r="M86" s="7"/>
      <c r="N86" s="7"/>
      <c r="O86" s="7"/>
      <c r="P86" s="7"/>
      <c r="Q86" s="7"/>
      <c r="R86" s="7"/>
      <c r="S86" s="7"/>
      <c r="T86" s="7"/>
      <c r="U86" s="7"/>
      <c r="V86" s="7"/>
      <c r="W86" s="7"/>
      <c r="X86" s="7"/>
      <c r="Y86" s="7"/>
      <c r="Z86" s="7"/>
      <c r="AA86" s="7"/>
      <c r="AB86" s="7"/>
      <c r="AC86" s="7"/>
      <c r="AD86" s="7"/>
    </row>
    <row r="87" spans="1:30" ht="13.5" thickTop="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row>
    <row r="88" spans="1:30" ht="12.7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row>
    <row r="89" spans="1:30" ht="12.7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row>
    <row r="90" spans="1:30" ht="12.7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row>
    <row r="91" spans="1:30" ht="12.7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row>
    <row r="92" spans="1:30" ht="12.7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row>
    <row r="93" spans="1:30" ht="12.7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row>
    <row r="94" spans="1:30" ht="12.7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row>
    <row r="95" spans="1:30" ht="12.7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row>
    <row r="96" spans="1:30" ht="12.7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row>
    <row r="97" spans="1:30" ht="12.7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row>
    <row r="98" spans="1:30" ht="12.7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row>
    <row r="99" spans="1:30" ht="12.7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row>
    <row r="100" spans="1:30" ht="12.7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row>
    <row r="101" spans="1:30" ht="12.7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row>
    <row r="102" spans="1:30" ht="12.7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row>
    <row r="103" spans="1:30" ht="12.7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row>
    <row r="104" spans="1:30" ht="12.7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row>
    <row r="105" spans="1:30" ht="12.7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row>
    <row r="106" spans="1:30" ht="12.7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row>
  </sheetData>
  <sheetProtection/>
  <dataValidations count="1">
    <dataValidation type="list" allowBlank="1" showInputMessage="1" showErrorMessage="1" sqref="B26:B30">
      <formula1>$B$3:$B$15</formula1>
    </dataValidation>
  </dataValidations>
  <printOptions/>
  <pageMargins left="0.75" right="0.75" top="1" bottom="1" header="0.5" footer="0.5"/>
  <pageSetup fitToHeight="1" fitToWidth="1" horizontalDpi="600" verticalDpi="600" orientation="portrait" paperSize="9" scale="84"/>
</worksheet>
</file>

<file path=xl/worksheets/sheet4.xml><?xml version="1.0" encoding="utf-8"?>
<worksheet xmlns="http://schemas.openxmlformats.org/spreadsheetml/2006/main" xmlns:r="http://schemas.openxmlformats.org/officeDocument/2006/relationships">
  <sheetPr codeName="Blad2"/>
  <dimension ref="A1:U31"/>
  <sheetViews>
    <sheetView showRowColHeaders="0" zoomScalePageLayoutView="0" workbookViewId="0" topLeftCell="A1">
      <selection activeCell="B8" sqref="B8"/>
    </sheetView>
  </sheetViews>
  <sheetFormatPr defaultColWidth="9.140625" defaultRowHeight="12.75"/>
  <cols>
    <col min="1" max="1" width="2.7109375" style="0" customWidth="1"/>
    <col min="2" max="2" width="40.7109375" style="0" customWidth="1"/>
    <col min="6" max="6" width="2.7109375" style="0" customWidth="1"/>
    <col min="7" max="7" width="150.7109375" style="0" customWidth="1"/>
  </cols>
  <sheetData>
    <row r="1" spans="1:7" ht="12.75">
      <c r="A1" s="7"/>
      <c r="B1" s="7"/>
      <c r="C1" s="7"/>
      <c r="D1" s="7"/>
      <c r="E1" s="7"/>
      <c r="F1" s="7"/>
      <c r="G1" s="7"/>
    </row>
    <row r="2" spans="1:7" ht="12.75">
      <c r="A2" s="7"/>
      <c r="B2" s="7"/>
      <c r="C2" s="7"/>
      <c r="D2" s="7"/>
      <c r="E2" s="7"/>
      <c r="F2" s="7"/>
      <c r="G2" s="7"/>
    </row>
    <row r="3" spans="1:7" ht="12.75">
      <c r="A3" s="7"/>
      <c r="B3" s="7"/>
      <c r="C3" s="7"/>
      <c r="D3" s="7"/>
      <c r="E3" s="7"/>
      <c r="F3" s="7"/>
      <c r="G3" s="7"/>
    </row>
    <row r="4" spans="1:7" ht="12.75">
      <c r="A4" s="7"/>
      <c r="B4" s="7"/>
      <c r="C4" s="7"/>
      <c r="D4" s="7"/>
      <c r="E4" s="7"/>
      <c r="F4" s="7"/>
      <c r="G4" s="7"/>
    </row>
    <row r="5" spans="1:7" ht="12.75" customHeight="1">
      <c r="A5" s="7"/>
      <c r="B5" s="7"/>
      <c r="C5" s="7"/>
      <c r="D5" s="7"/>
      <c r="E5" s="7"/>
      <c r="F5" s="7"/>
      <c r="G5" s="7"/>
    </row>
    <row r="6" spans="1:21" ht="20.25">
      <c r="A6" s="7"/>
      <c r="B6" s="44" t="s">
        <v>0</v>
      </c>
      <c r="C6" s="45"/>
      <c r="D6" s="45"/>
      <c r="E6" s="46"/>
      <c r="F6" s="42"/>
      <c r="G6" s="7"/>
      <c r="H6" s="9"/>
      <c r="I6" s="9"/>
      <c r="J6" s="9"/>
      <c r="K6" s="9"/>
      <c r="L6" s="9"/>
      <c r="M6" s="9"/>
      <c r="N6" s="9"/>
      <c r="O6" s="9"/>
      <c r="P6" s="9"/>
      <c r="Q6" s="9"/>
      <c r="R6" s="9"/>
      <c r="S6" s="9"/>
      <c r="T6" s="9"/>
      <c r="U6" s="9"/>
    </row>
    <row r="7" spans="1:21" ht="12.75">
      <c r="A7" s="7"/>
      <c r="B7" s="47" t="s">
        <v>1</v>
      </c>
      <c r="C7" s="8" t="s">
        <v>2</v>
      </c>
      <c r="D7" s="8" t="s">
        <v>3</v>
      </c>
      <c r="E7" s="48" t="s">
        <v>2</v>
      </c>
      <c r="F7" s="42"/>
      <c r="G7" s="7"/>
      <c r="H7" s="9"/>
      <c r="I7" s="9"/>
      <c r="J7" s="9"/>
      <c r="K7" s="9"/>
      <c r="L7" s="9"/>
      <c r="M7" s="9"/>
      <c r="N7" s="9"/>
      <c r="O7" s="9"/>
      <c r="P7" s="9"/>
      <c r="Q7" s="9"/>
      <c r="R7" s="9"/>
      <c r="S7" s="9"/>
      <c r="T7" s="9"/>
      <c r="U7" s="9"/>
    </row>
    <row r="8" spans="1:21" ht="12.75">
      <c r="A8" s="7"/>
      <c r="B8" s="96" t="s">
        <v>4</v>
      </c>
      <c r="C8" s="97" t="s">
        <v>53</v>
      </c>
      <c r="D8" s="97">
        <v>0.05</v>
      </c>
      <c r="E8" s="98" t="s">
        <v>7</v>
      </c>
      <c r="F8" s="42"/>
      <c r="G8" s="7"/>
      <c r="H8" s="9"/>
      <c r="I8" s="9"/>
      <c r="J8" s="9"/>
      <c r="K8" s="9"/>
      <c r="L8" s="9"/>
      <c r="M8" s="9"/>
      <c r="N8" s="9"/>
      <c r="O8" s="9"/>
      <c r="P8" s="9"/>
      <c r="Q8" s="9"/>
      <c r="R8" s="9"/>
      <c r="S8" s="9"/>
      <c r="T8" s="9"/>
      <c r="U8" s="9"/>
    </row>
    <row r="9" spans="1:21" ht="12.75">
      <c r="A9" s="7"/>
      <c r="B9" s="96" t="s">
        <v>5</v>
      </c>
      <c r="C9" s="97" t="s">
        <v>53</v>
      </c>
      <c r="D9" s="97">
        <v>0.035</v>
      </c>
      <c r="E9" s="98" t="s">
        <v>7</v>
      </c>
      <c r="F9" s="42"/>
      <c r="G9" s="7"/>
      <c r="H9" s="9"/>
      <c r="I9" s="9"/>
      <c r="J9" s="9"/>
      <c r="K9" s="9"/>
      <c r="L9" s="9"/>
      <c r="M9" s="9"/>
      <c r="N9" s="9"/>
      <c r="O9" s="9"/>
      <c r="P9" s="9"/>
      <c r="Q9" s="9"/>
      <c r="R9" s="9"/>
      <c r="S9" s="9"/>
      <c r="T9" s="9"/>
      <c r="U9" s="9"/>
    </row>
    <row r="10" spans="1:21" ht="12.75">
      <c r="A10" s="7"/>
      <c r="B10" s="96" t="s">
        <v>6</v>
      </c>
      <c r="C10" s="97" t="s">
        <v>53</v>
      </c>
      <c r="D10" s="97">
        <v>0.06</v>
      </c>
      <c r="E10" s="98" t="s">
        <v>7</v>
      </c>
      <c r="F10" s="42"/>
      <c r="G10" s="7"/>
      <c r="H10" s="9"/>
      <c r="I10" s="9"/>
      <c r="J10" s="9"/>
      <c r="K10" s="9"/>
      <c r="L10" s="9"/>
      <c r="M10" s="9"/>
      <c r="N10" s="9"/>
      <c r="O10" s="9"/>
      <c r="P10" s="9"/>
      <c r="Q10" s="9"/>
      <c r="R10" s="9"/>
      <c r="S10" s="9"/>
      <c r="T10" s="9"/>
      <c r="U10" s="9"/>
    </row>
    <row r="11" spans="1:21" ht="12.75">
      <c r="A11" s="7"/>
      <c r="B11" s="96" t="s">
        <v>8</v>
      </c>
      <c r="C11" s="97" t="s">
        <v>54</v>
      </c>
      <c r="D11" s="97">
        <v>0.25</v>
      </c>
      <c r="E11" s="98" t="s">
        <v>9</v>
      </c>
      <c r="F11" s="42"/>
      <c r="G11" s="7"/>
      <c r="H11" s="9"/>
      <c r="I11" s="9"/>
      <c r="J11" s="9"/>
      <c r="K11" s="9"/>
      <c r="L11" s="9"/>
      <c r="M11" s="9"/>
      <c r="N11" s="9"/>
      <c r="O11" s="9"/>
      <c r="P11" s="9"/>
      <c r="Q11" s="9"/>
      <c r="R11" s="9"/>
      <c r="S11" s="9"/>
      <c r="T11" s="9"/>
      <c r="U11" s="9"/>
    </row>
    <row r="12" spans="1:21" ht="12.75">
      <c r="A12" s="7"/>
      <c r="B12" s="96" t="s">
        <v>10</v>
      </c>
      <c r="C12" s="97" t="s">
        <v>55</v>
      </c>
      <c r="D12" s="99">
        <f>ROUND(1000/(0.9*31.65)*D11,2)</f>
        <v>8.78</v>
      </c>
      <c r="E12" s="98" t="s">
        <v>11</v>
      </c>
      <c r="F12" s="42"/>
      <c r="G12" s="7"/>
      <c r="H12" s="9"/>
      <c r="I12" s="9"/>
      <c r="J12" s="9"/>
      <c r="K12" s="9"/>
      <c r="L12" s="9"/>
      <c r="M12" s="9"/>
      <c r="N12" s="9"/>
      <c r="O12" s="9"/>
      <c r="P12" s="9"/>
      <c r="Q12" s="9"/>
      <c r="R12" s="9"/>
      <c r="S12" s="9"/>
      <c r="T12" s="9"/>
      <c r="U12" s="9"/>
    </row>
    <row r="13" spans="1:21" ht="12.75">
      <c r="A13" s="7"/>
      <c r="B13" s="96" t="s">
        <v>12</v>
      </c>
      <c r="C13" s="97" t="s">
        <v>55</v>
      </c>
      <c r="D13" s="100">
        <f>ROUND(1000/(3*3.6)*D8,2)</f>
        <v>4.63</v>
      </c>
      <c r="E13" s="98" t="s">
        <v>11</v>
      </c>
      <c r="F13" s="42"/>
      <c r="G13" s="7"/>
      <c r="H13" s="9"/>
      <c r="I13" s="9"/>
      <c r="J13" s="9"/>
      <c r="K13" s="9"/>
      <c r="L13" s="9"/>
      <c r="M13" s="9"/>
      <c r="N13" s="9"/>
      <c r="O13" s="9"/>
      <c r="P13" s="9"/>
      <c r="Q13" s="9"/>
      <c r="R13" s="9"/>
      <c r="S13" s="9"/>
      <c r="T13" s="9"/>
      <c r="U13" s="9"/>
    </row>
    <row r="14" spans="1:21" ht="12.75">
      <c r="A14" s="7"/>
      <c r="B14" s="96"/>
      <c r="C14" s="97"/>
      <c r="D14" s="97"/>
      <c r="E14" s="98"/>
      <c r="F14" s="42"/>
      <c r="G14" s="7"/>
      <c r="H14" s="9"/>
      <c r="I14" s="9"/>
      <c r="J14" s="9"/>
      <c r="K14" s="9"/>
      <c r="L14" s="9"/>
      <c r="M14" s="9"/>
      <c r="N14" s="9"/>
      <c r="O14" s="9"/>
      <c r="P14" s="9"/>
      <c r="Q14" s="9"/>
      <c r="R14" s="9"/>
      <c r="S14" s="9"/>
      <c r="T14" s="9"/>
      <c r="U14" s="9"/>
    </row>
    <row r="15" spans="1:21" ht="12.75">
      <c r="A15" s="7"/>
      <c r="B15" s="96"/>
      <c r="C15" s="97"/>
      <c r="D15" s="97"/>
      <c r="E15" s="98"/>
      <c r="F15" s="42"/>
      <c r="G15" s="7"/>
      <c r="H15" s="9"/>
      <c r="I15" s="9"/>
      <c r="J15" s="9"/>
      <c r="K15" s="9"/>
      <c r="L15" s="9"/>
      <c r="M15" s="9"/>
      <c r="N15" s="9"/>
      <c r="O15" s="9"/>
      <c r="P15" s="9"/>
      <c r="Q15" s="9"/>
      <c r="R15" s="9"/>
      <c r="S15" s="9"/>
      <c r="T15" s="9"/>
      <c r="U15" s="9"/>
    </row>
    <row r="16" spans="1:21" ht="12.75">
      <c r="A16" s="7"/>
      <c r="B16" s="96"/>
      <c r="C16" s="97"/>
      <c r="D16" s="97"/>
      <c r="E16" s="98"/>
      <c r="F16" s="42"/>
      <c r="G16" s="7"/>
      <c r="H16" s="9"/>
      <c r="I16" s="9"/>
      <c r="J16" s="9"/>
      <c r="K16" s="9"/>
      <c r="L16" s="9"/>
      <c r="M16" s="9"/>
      <c r="N16" s="9"/>
      <c r="O16" s="9"/>
      <c r="P16" s="9"/>
      <c r="Q16" s="9"/>
      <c r="R16" s="9"/>
      <c r="S16" s="9"/>
      <c r="T16" s="9"/>
      <c r="U16" s="9"/>
    </row>
    <row r="17" spans="1:21" ht="12.75">
      <c r="A17" s="7"/>
      <c r="B17" s="96"/>
      <c r="C17" s="97"/>
      <c r="D17" s="97"/>
      <c r="E17" s="98"/>
      <c r="F17" s="42"/>
      <c r="G17" s="7"/>
      <c r="H17" s="9"/>
      <c r="I17" s="9"/>
      <c r="J17" s="9"/>
      <c r="K17" s="9"/>
      <c r="L17" s="9"/>
      <c r="M17" s="9"/>
      <c r="N17" s="9"/>
      <c r="O17" s="9"/>
      <c r="P17" s="9"/>
      <c r="Q17" s="9"/>
      <c r="R17" s="9"/>
      <c r="S17" s="9"/>
      <c r="T17" s="9"/>
      <c r="U17" s="9"/>
    </row>
    <row r="18" spans="1:21" ht="12.75">
      <c r="A18" s="7"/>
      <c r="B18" s="96"/>
      <c r="C18" s="97"/>
      <c r="D18" s="97"/>
      <c r="E18" s="98"/>
      <c r="F18" s="7"/>
      <c r="G18" s="7"/>
      <c r="H18" s="9"/>
      <c r="I18" s="9"/>
      <c r="J18" s="9"/>
      <c r="K18" s="9"/>
      <c r="L18" s="9"/>
      <c r="M18" s="9"/>
      <c r="N18" s="9"/>
      <c r="O18" s="9"/>
      <c r="P18" s="9"/>
      <c r="Q18" s="9"/>
      <c r="R18" s="9"/>
      <c r="S18" s="9"/>
      <c r="T18" s="9"/>
      <c r="U18" s="9"/>
    </row>
    <row r="19" spans="1:21" ht="12.75">
      <c r="A19" s="7"/>
      <c r="B19" s="101"/>
      <c r="C19" s="102"/>
      <c r="D19" s="102"/>
      <c r="E19" s="103"/>
      <c r="F19" s="7"/>
      <c r="G19" s="7"/>
      <c r="H19" s="9"/>
      <c r="I19" s="9"/>
      <c r="J19" s="9"/>
      <c r="K19" s="9"/>
      <c r="L19" s="9"/>
      <c r="M19" s="9"/>
      <c r="N19" s="9"/>
      <c r="O19" s="9"/>
      <c r="P19" s="9"/>
      <c r="Q19" s="9"/>
      <c r="R19" s="9"/>
      <c r="S19" s="9"/>
      <c r="T19" s="9"/>
      <c r="U19" s="9"/>
    </row>
    <row r="20" spans="1:21" ht="12.75">
      <c r="A20" s="7"/>
      <c r="B20" s="7"/>
      <c r="C20" s="7"/>
      <c r="D20" s="7"/>
      <c r="E20" s="7"/>
      <c r="F20" s="7"/>
      <c r="G20" s="7"/>
      <c r="H20" s="9"/>
      <c r="I20" s="9"/>
      <c r="J20" s="9"/>
      <c r="K20" s="9"/>
      <c r="L20" s="9"/>
      <c r="M20" s="9"/>
      <c r="N20" s="9"/>
      <c r="O20" s="9"/>
      <c r="P20" s="9"/>
      <c r="Q20" s="9"/>
      <c r="R20" s="9"/>
      <c r="S20" s="9"/>
      <c r="T20" s="9"/>
      <c r="U20" s="9"/>
    </row>
    <row r="21" spans="1:21" ht="12.75">
      <c r="A21" s="7"/>
      <c r="B21" s="7"/>
      <c r="C21" s="7"/>
      <c r="D21" s="7"/>
      <c r="E21" s="7"/>
      <c r="F21" s="7"/>
      <c r="G21" s="7"/>
      <c r="H21" s="9"/>
      <c r="I21" s="9"/>
      <c r="J21" s="9"/>
      <c r="K21" s="9"/>
      <c r="L21" s="9"/>
      <c r="M21" s="9"/>
      <c r="N21" s="9"/>
      <c r="O21" s="9"/>
      <c r="P21" s="9"/>
      <c r="Q21" s="9"/>
      <c r="R21" s="9"/>
      <c r="S21" s="9"/>
      <c r="T21" s="9"/>
      <c r="U21" s="9"/>
    </row>
    <row r="22" spans="1:21" ht="12.75">
      <c r="A22" s="7"/>
      <c r="B22" s="7"/>
      <c r="C22" s="7"/>
      <c r="D22" s="7"/>
      <c r="E22" s="7"/>
      <c r="F22" s="7"/>
      <c r="G22" s="7"/>
      <c r="H22" s="9"/>
      <c r="I22" s="9"/>
      <c r="J22" s="9"/>
      <c r="K22" s="9"/>
      <c r="L22" s="9"/>
      <c r="M22" s="9"/>
      <c r="N22" s="9"/>
      <c r="O22" s="9"/>
      <c r="P22" s="9"/>
      <c r="Q22" s="9"/>
      <c r="R22" s="9"/>
      <c r="S22" s="9"/>
      <c r="T22" s="9"/>
      <c r="U22" s="9"/>
    </row>
    <row r="23" spans="1:21" ht="12.75">
      <c r="A23" s="7"/>
      <c r="B23" s="7"/>
      <c r="C23" s="7"/>
      <c r="D23" s="7"/>
      <c r="E23" s="7"/>
      <c r="F23" s="7"/>
      <c r="G23" s="7"/>
      <c r="H23" s="9"/>
      <c r="I23" s="9"/>
      <c r="J23" s="9"/>
      <c r="K23" s="9"/>
      <c r="L23" s="9"/>
      <c r="M23" s="9"/>
      <c r="N23" s="9"/>
      <c r="O23" s="9"/>
      <c r="P23" s="9"/>
      <c r="Q23" s="9"/>
      <c r="R23" s="9"/>
      <c r="S23" s="9"/>
      <c r="T23" s="9"/>
      <c r="U23" s="9"/>
    </row>
    <row r="24" spans="1:21" ht="12.75">
      <c r="A24" s="7"/>
      <c r="B24" s="7"/>
      <c r="C24" s="7"/>
      <c r="D24" s="7"/>
      <c r="E24" s="7"/>
      <c r="F24" s="7"/>
      <c r="G24" s="7"/>
      <c r="H24" s="9"/>
      <c r="I24" s="9"/>
      <c r="J24" s="9"/>
      <c r="K24" s="9"/>
      <c r="L24" s="9"/>
      <c r="M24" s="9"/>
      <c r="N24" s="9"/>
      <c r="O24" s="9"/>
      <c r="P24" s="9"/>
      <c r="Q24" s="9"/>
      <c r="R24" s="9"/>
      <c r="S24" s="9"/>
      <c r="T24" s="9"/>
      <c r="U24" s="9"/>
    </row>
    <row r="25" spans="1:21" ht="12.75">
      <c r="A25" s="7"/>
      <c r="B25" s="7"/>
      <c r="C25" s="7"/>
      <c r="D25" s="7"/>
      <c r="E25" s="7"/>
      <c r="F25" s="7"/>
      <c r="G25" s="7"/>
      <c r="H25" s="9"/>
      <c r="I25" s="9"/>
      <c r="J25" s="9"/>
      <c r="K25" s="9"/>
      <c r="L25" s="9"/>
      <c r="M25" s="9"/>
      <c r="N25" s="9"/>
      <c r="O25" s="9"/>
      <c r="P25" s="9"/>
      <c r="Q25" s="9"/>
      <c r="R25" s="9"/>
      <c r="S25" s="9"/>
      <c r="T25" s="9"/>
      <c r="U25" s="9"/>
    </row>
    <row r="26" spans="1:21" ht="12.75">
      <c r="A26" s="7"/>
      <c r="B26" s="7"/>
      <c r="C26" s="7"/>
      <c r="D26" s="7"/>
      <c r="E26" s="7"/>
      <c r="F26" s="7"/>
      <c r="G26" s="7"/>
      <c r="H26" s="9"/>
      <c r="I26" s="9"/>
      <c r="J26" s="9"/>
      <c r="K26" s="9"/>
      <c r="L26" s="9"/>
      <c r="M26" s="9"/>
      <c r="N26" s="9"/>
      <c r="O26" s="9"/>
      <c r="P26" s="9"/>
      <c r="Q26" s="9"/>
      <c r="R26" s="9"/>
      <c r="S26" s="9"/>
      <c r="T26" s="9"/>
      <c r="U26" s="9"/>
    </row>
    <row r="27" spans="1:21" ht="12.75">
      <c r="A27" s="7"/>
      <c r="B27" s="7"/>
      <c r="C27" s="7"/>
      <c r="D27" s="7"/>
      <c r="E27" s="7"/>
      <c r="F27" s="7"/>
      <c r="G27" s="7"/>
      <c r="H27" s="9"/>
      <c r="I27" s="9"/>
      <c r="J27" s="9"/>
      <c r="K27" s="9"/>
      <c r="L27" s="9"/>
      <c r="M27" s="9"/>
      <c r="N27" s="9"/>
      <c r="O27" s="9"/>
      <c r="P27" s="9"/>
      <c r="Q27" s="9"/>
      <c r="R27" s="9"/>
      <c r="S27" s="9"/>
      <c r="T27" s="9"/>
      <c r="U27" s="9"/>
    </row>
    <row r="28" spans="1:21" ht="12.75">
      <c r="A28" s="7"/>
      <c r="B28" s="7"/>
      <c r="C28" s="7"/>
      <c r="D28" s="7"/>
      <c r="E28" s="7"/>
      <c r="F28" s="7"/>
      <c r="G28" s="7"/>
      <c r="H28" s="9"/>
      <c r="I28" s="9"/>
      <c r="J28" s="9"/>
      <c r="K28" s="9"/>
      <c r="L28" s="9"/>
      <c r="M28" s="9"/>
      <c r="N28" s="9"/>
      <c r="O28" s="9"/>
      <c r="P28" s="9"/>
      <c r="Q28" s="9"/>
      <c r="R28" s="9"/>
      <c r="S28" s="9"/>
      <c r="T28" s="9"/>
      <c r="U28" s="9"/>
    </row>
    <row r="29" spans="1:21" ht="12.75">
      <c r="A29" s="7"/>
      <c r="B29" s="7"/>
      <c r="C29" s="7"/>
      <c r="D29" s="7"/>
      <c r="E29" s="7"/>
      <c r="F29" s="7"/>
      <c r="G29" s="7"/>
      <c r="H29" s="9"/>
      <c r="I29" s="9"/>
      <c r="J29" s="9"/>
      <c r="K29" s="9"/>
      <c r="L29" s="9"/>
      <c r="M29" s="9"/>
      <c r="N29" s="9"/>
      <c r="O29" s="9"/>
      <c r="P29" s="9"/>
      <c r="Q29" s="9"/>
      <c r="R29" s="9"/>
      <c r="S29" s="9"/>
      <c r="T29" s="9"/>
      <c r="U29" s="9"/>
    </row>
    <row r="30" spans="1:21" ht="12.75">
      <c r="A30" s="7"/>
      <c r="B30" s="7"/>
      <c r="C30" s="7"/>
      <c r="D30" s="7"/>
      <c r="E30" s="7"/>
      <c r="F30" s="7"/>
      <c r="G30" s="7"/>
      <c r="H30" s="9"/>
      <c r="I30" s="9"/>
      <c r="J30" s="9"/>
      <c r="K30" s="9"/>
      <c r="L30" s="9"/>
      <c r="M30" s="9"/>
      <c r="N30" s="9"/>
      <c r="O30" s="9"/>
      <c r="P30" s="9"/>
      <c r="Q30" s="9"/>
      <c r="R30" s="9"/>
      <c r="S30" s="9"/>
      <c r="T30" s="9"/>
      <c r="U30" s="9"/>
    </row>
    <row r="31" spans="1:21" ht="12.75">
      <c r="A31" s="7"/>
      <c r="B31" s="7"/>
      <c r="C31" s="7"/>
      <c r="D31" s="7"/>
      <c r="E31" s="7"/>
      <c r="F31" s="7"/>
      <c r="G31" s="7"/>
      <c r="H31" s="9"/>
      <c r="I31" s="9"/>
      <c r="J31" s="9"/>
      <c r="K31" s="9"/>
      <c r="L31" s="9"/>
      <c r="M31" s="9"/>
      <c r="N31" s="9"/>
      <c r="O31" s="9"/>
      <c r="P31" s="9"/>
      <c r="Q31" s="9"/>
      <c r="R31" s="9"/>
      <c r="S31" s="9"/>
      <c r="T31" s="9"/>
      <c r="U31" s="9"/>
    </row>
    <row r="32" s="7" customFormat="1" ht="12.75"/>
    <row r="33" s="7" customFormat="1" ht="12.75"/>
    <row r="34" s="7" customFormat="1" ht="12.75"/>
    <row r="35" s="7" customFormat="1" ht="12.75"/>
    <row r="36" s="7" customFormat="1" ht="12.75"/>
    <row r="37" s="7" customFormat="1" ht="12.75"/>
    <row r="38" s="7" customFormat="1" ht="12.75"/>
    <row r="39" s="7" customFormat="1" ht="12.75"/>
    <row r="40" s="7" customFormat="1" ht="12.75"/>
    <row r="41" s="7" customFormat="1" ht="12.75"/>
    <row r="42" s="7" customFormat="1" ht="12.75"/>
    <row r="43" s="7" customFormat="1" ht="12.75"/>
    <row r="44" s="7" customFormat="1" ht="12.75"/>
    <row r="45" s="7" customFormat="1" ht="12.75"/>
    <row r="46" s="7" customFormat="1" ht="12.75"/>
    <row r="47" s="7" customFormat="1" ht="12.75"/>
    <row r="48" s="7" customFormat="1" ht="12.75"/>
    <row r="49" s="7" customFormat="1" ht="12.75"/>
    <row r="50" s="7" customFormat="1" ht="12.75"/>
    <row r="51" s="7" customFormat="1" ht="12.75"/>
    <row r="52" s="7" customFormat="1" ht="12.75"/>
    <row r="53" s="7" customFormat="1" ht="12.75"/>
    <row r="54" s="7" customFormat="1" ht="12.75"/>
    <row r="55" s="7" customFormat="1" ht="12.75"/>
    <row r="56" s="7" customFormat="1" ht="12.75"/>
    <row r="57" s="7" customFormat="1" ht="12.75"/>
    <row r="58" s="7" customFormat="1" ht="12.75"/>
    <row r="59" s="7" customFormat="1" ht="12.75"/>
    <row r="60" s="7" customFormat="1" ht="12.75"/>
    <row r="61" s="7" customFormat="1" ht="12.75"/>
    <row r="62" s="7" customFormat="1" ht="12.75"/>
    <row r="63" s="7" customFormat="1" ht="12.75"/>
    <row r="64" s="7" customFormat="1" ht="12.75"/>
    <row r="65" s="7" customFormat="1" ht="12.75"/>
    <row r="66" s="7" customFormat="1" ht="12.75"/>
    <row r="67" s="7" customFormat="1" ht="12.75"/>
    <row r="68" s="7" customFormat="1" ht="12.75"/>
    <row r="69" s="7" customFormat="1" ht="12.75"/>
    <row r="70" s="7" customFormat="1" ht="12.75"/>
    <row r="71" s="7" customFormat="1" ht="12.75"/>
    <row r="72" s="7" customFormat="1" ht="12.75"/>
    <row r="73" s="7" customFormat="1" ht="12.75"/>
    <row r="74" s="7" customFormat="1" ht="12.75"/>
    <row r="75" s="7" customFormat="1" ht="12.75"/>
    <row r="76" s="7" customFormat="1" ht="12.75"/>
    <row r="77" s="7" customFormat="1" ht="12.75"/>
    <row r="78" s="7" customFormat="1" ht="12.75"/>
    <row r="79" s="7" customFormat="1" ht="12.75"/>
    <row r="80" s="7" customFormat="1" ht="12.75"/>
    <row r="81" s="7" customFormat="1" ht="12.75"/>
    <row r="82" s="7" customFormat="1" ht="12.75"/>
    <row r="83" s="7" customFormat="1" ht="12.75"/>
    <row r="84" s="7" customFormat="1" ht="12.75"/>
    <row r="85" s="7" customFormat="1" ht="12.75"/>
    <row r="86" s="7" customFormat="1" ht="12.75"/>
    <row r="87" s="7" customFormat="1" ht="12.75"/>
    <row r="88" s="7" customFormat="1" ht="12.75"/>
    <row r="89" s="7" customFormat="1" ht="12.75"/>
    <row r="90" s="7" customFormat="1" ht="12.75"/>
  </sheetData>
  <sheetProtection sheet="1" objects="1" scenarios="1"/>
  <printOptions/>
  <pageMargins left="0.75" right="0.75" top="1" bottom="1" header="0.5" footer="0.5"/>
  <pageSetup horizontalDpi="600" verticalDpi="600" orientation="portrait" paperSize="9"/>
  <drawing r:id="rId3"/>
  <legacyDrawing r:id="rId2"/>
</worksheet>
</file>

<file path=xl/worksheets/sheet5.xml><?xml version="1.0" encoding="utf-8"?>
<worksheet xmlns="http://schemas.openxmlformats.org/spreadsheetml/2006/main" xmlns:r="http://schemas.openxmlformats.org/officeDocument/2006/relationships">
  <sheetPr codeName="Blad3"/>
  <dimension ref="A1:Z201"/>
  <sheetViews>
    <sheetView showRowColHeaders="0" zoomScalePageLayoutView="0" workbookViewId="0" topLeftCell="A1">
      <selection activeCell="B3" sqref="B3:E3"/>
    </sheetView>
  </sheetViews>
  <sheetFormatPr defaultColWidth="9.140625" defaultRowHeight="12.75"/>
  <cols>
    <col min="1" max="1" width="2.8515625" style="0" customWidth="1"/>
    <col min="2" max="2" width="34.140625" style="0" customWidth="1"/>
    <col min="3" max="5" width="15.7109375" style="0" customWidth="1"/>
    <col min="6" max="6" width="2.57421875" style="0" customWidth="1"/>
  </cols>
  <sheetData>
    <row r="1" spans="1:26" ht="69.75" customHeight="1" thickBot="1">
      <c r="A1" s="10"/>
      <c r="B1" s="10"/>
      <c r="C1" s="10" t="s">
        <v>124</v>
      </c>
      <c r="D1" s="10"/>
      <c r="E1" s="10"/>
      <c r="F1" s="10"/>
      <c r="G1" s="10"/>
      <c r="H1" s="10"/>
      <c r="I1" s="10"/>
      <c r="J1" s="10"/>
      <c r="K1" s="10"/>
      <c r="L1" s="10"/>
      <c r="M1" s="10"/>
      <c r="N1" s="10"/>
      <c r="O1" s="10"/>
      <c r="P1" s="10"/>
      <c r="Q1" s="10"/>
      <c r="R1" s="10"/>
      <c r="S1" s="10"/>
      <c r="T1" s="10"/>
      <c r="U1" s="10"/>
      <c r="V1" s="10"/>
      <c r="W1" s="10"/>
      <c r="X1" s="10"/>
      <c r="Y1" s="10"/>
      <c r="Z1" s="10"/>
    </row>
    <row r="2" spans="1:26" ht="13.5" thickTop="1">
      <c r="A2" s="10"/>
      <c r="B2" s="11" t="s">
        <v>18</v>
      </c>
      <c r="C2" s="12"/>
      <c r="D2" s="12"/>
      <c r="E2" s="13"/>
      <c r="F2" s="10"/>
      <c r="G2" s="10"/>
      <c r="H2" s="10"/>
      <c r="I2" s="10"/>
      <c r="J2" s="10"/>
      <c r="K2" s="10"/>
      <c r="L2" s="10"/>
      <c r="M2" s="10"/>
      <c r="N2" s="10"/>
      <c r="O2" s="10"/>
      <c r="P2" s="10"/>
      <c r="Q2" s="10"/>
      <c r="R2" s="10"/>
      <c r="S2" s="10"/>
      <c r="T2" s="10"/>
      <c r="U2" s="10"/>
      <c r="V2" s="10"/>
      <c r="W2" s="10"/>
      <c r="X2" s="10"/>
      <c r="Y2" s="10"/>
      <c r="Z2" s="10"/>
    </row>
    <row r="3" spans="1:26" ht="28.5" customHeight="1">
      <c r="A3" s="10"/>
      <c r="B3" s="113" t="s">
        <v>122</v>
      </c>
      <c r="C3" s="114"/>
      <c r="D3" s="114"/>
      <c r="E3" s="115"/>
      <c r="F3" s="10"/>
      <c r="G3" s="10"/>
      <c r="H3" s="10"/>
      <c r="I3" s="10"/>
      <c r="J3" s="10"/>
      <c r="K3" s="10"/>
      <c r="L3" s="10"/>
      <c r="M3" s="10"/>
      <c r="N3" s="10"/>
      <c r="O3" s="10"/>
      <c r="P3" s="10"/>
      <c r="Q3" s="10"/>
      <c r="R3" s="10"/>
      <c r="S3" s="10"/>
      <c r="T3" s="10"/>
      <c r="U3" s="10"/>
      <c r="V3" s="10"/>
      <c r="W3" s="10"/>
      <c r="X3" s="10"/>
      <c r="Y3" s="10"/>
      <c r="Z3" s="10"/>
    </row>
    <row r="4" spans="1:26" ht="12.75">
      <c r="A4" s="10"/>
      <c r="B4" s="14" t="s">
        <v>13</v>
      </c>
      <c r="C4" s="15"/>
      <c r="D4" s="15"/>
      <c r="E4" s="16"/>
      <c r="F4" s="10"/>
      <c r="G4" s="10"/>
      <c r="H4" s="10"/>
      <c r="I4" s="10"/>
      <c r="J4" s="10"/>
      <c r="K4" s="10"/>
      <c r="L4" s="10"/>
      <c r="M4" s="10"/>
      <c r="N4" s="10"/>
      <c r="O4" s="10"/>
      <c r="P4" s="10"/>
      <c r="Q4" s="10"/>
      <c r="R4" s="10"/>
      <c r="S4" s="10"/>
      <c r="T4" s="10"/>
      <c r="U4" s="10"/>
      <c r="V4" s="10"/>
      <c r="W4" s="10"/>
      <c r="X4" s="10"/>
      <c r="Y4" s="10"/>
      <c r="Z4" s="10"/>
    </row>
    <row r="5" spans="1:26" ht="90" customHeight="1">
      <c r="A5" s="10"/>
      <c r="B5" s="116" t="s">
        <v>123</v>
      </c>
      <c r="C5" s="117"/>
      <c r="D5" s="117"/>
      <c r="E5" s="118"/>
      <c r="F5" s="10"/>
      <c r="G5" s="10"/>
      <c r="H5" s="10"/>
      <c r="I5" s="10"/>
      <c r="J5" s="10"/>
      <c r="K5" s="10"/>
      <c r="L5" s="10"/>
      <c r="M5" s="10"/>
      <c r="N5" s="10"/>
      <c r="O5" s="10"/>
      <c r="P5" s="10"/>
      <c r="Q5" s="10"/>
      <c r="R5" s="10"/>
      <c r="S5" s="10"/>
      <c r="T5" s="10"/>
      <c r="U5" s="10"/>
      <c r="V5" s="10"/>
      <c r="W5" s="10"/>
      <c r="X5" s="10"/>
      <c r="Y5" s="10"/>
      <c r="Z5" s="10"/>
    </row>
    <row r="6" spans="1:26" ht="25.5">
      <c r="A6" s="10"/>
      <c r="B6" s="49" t="s">
        <v>14</v>
      </c>
      <c r="C6" s="50" t="s">
        <v>41</v>
      </c>
      <c r="D6" s="50" t="s">
        <v>42</v>
      </c>
      <c r="E6" s="51" t="s">
        <v>40</v>
      </c>
      <c r="F6" s="10"/>
      <c r="G6" s="10"/>
      <c r="H6" s="10"/>
      <c r="I6" s="10"/>
      <c r="J6" s="10"/>
      <c r="K6" s="10"/>
      <c r="L6" s="10"/>
      <c r="M6" s="10"/>
      <c r="N6" s="10"/>
      <c r="O6" s="10"/>
      <c r="P6" s="10"/>
      <c r="Q6" s="10"/>
      <c r="R6" s="10"/>
      <c r="S6" s="10"/>
      <c r="T6" s="10"/>
      <c r="U6" s="10"/>
      <c r="V6" s="10"/>
      <c r="W6" s="10"/>
      <c r="X6" s="10"/>
      <c r="Y6" s="10"/>
      <c r="Z6" s="10"/>
    </row>
    <row r="7" spans="1:26" ht="12.75">
      <c r="A7" s="10"/>
      <c r="B7" s="17" t="s">
        <v>19</v>
      </c>
      <c r="C7" s="1">
        <v>2500</v>
      </c>
      <c r="D7" s="1">
        <f>spc_1!I35</f>
        <v>25</v>
      </c>
      <c r="E7" s="19">
        <f aca="true" t="shared" si="0" ref="E7:E13">C7-D7</f>
        <v>2475</v>
      </c>
      <c r="F7" s="10"/>
      <c r="G7" s="10"/>
      <c r="H7" s="10"/>
      <c r="I7" s="10"/>
      <c r="J7" s="10"/>
      <c r="K7" s="10"/>
      <c r="L7" s="10"/>
      <c r="M7" s="10"/>
      <c r="N7" s="10"/>
      <c r="O7" s="10"/>
      <c r="P7" s="10"/>
      <c r="Q7" s="10"/>
      <c r="R7" s="10"/>
      <c r="S7" s="10"/>
      <c r="T7" s="10"/>
      <c r="U7" s="10"/>
      <c r="V7" s="10"/>
      <c r="W7" s="10"/>
      <c r="X7" s="10"/>
      <c r="Y7" s="10"/>
      <c r="Z7" s="10"/>
    </row>
    <row r="8" spans="1:26" ht="12.75">
      <c r="A8" s="10"/>
      <c r="B8" s="17" t="s">
        <v>20</v>
      </c>
      <c r="C8" s="1"/>
      <c r="D8" s="1">
        <f>spc_1!I46</f>
        <v>1000</v>
      </c>
      <c r="E8" s="19">
        <f t="shared" si="0"/>
        <v>-1000</v>
      </c>
      <c r="F8" s="10"/>
      <c r="G8" s="10"/>
      <c r="H8" s="10"/>
      <c r="I8" s="10"/>
      <c r="J8" s="10"/>
      <c r="K8" s="10"/>
      <c r="L8" s="10"/>
      <c r="M8" s="10"/>
      <c r="N8" s="10"/>
      <c r="O8" s="10"/>
      <c r="P8" s="10"/>
      <c r="Q8" s="10"/>
      <c r="R8" s="10"/>
      <c r="S8" s="10"/>
      <c r="T8" s="10"/>
      <c r="U8" s="10"/>
      <c r="V8" s="10"/>
      <c r="W8" s="10"/>
      <c r="X8" s="10"/>
      <c r="Y8" s="10"/>
      <c r="Z8" s="10"/>
    </row>
    <row r="9" spans="1:26" ht="12.75">
      <c r="A9" s="10"/>
      <c r="B9" s="17" t="s">
        <v>21</v>
      </c>
      <c r="C9" s="1">
        <f>spc_1!H57</f>
        <v>1000</v>
      </c>
      <c r="D9" s="1">
        <f>spc_1!I57</f>
        <v>0</v>
      </c>
      <c r="E9" s="19">
        <f t="shared" si="0"/>
        <v>1000</v>
      </c>
      <c r="F9" s="10"/>
      <c r="G9" s="10"/>
      <c r="H9" s="10"/>
      <c r="I9" s="10"/>
      <c r="J9" s="10"/>
      <c r="K9" s="10"/>
      <c r="L9" s="10"/>
      <c r="M9" s="10"/>
      <c r="N9" s="10"/>
      <c r="O9" s="10"/>
      <c r="P9" s="10"/>
      <c r="Q9" s="10"/>
      <c r="R9" s="10"/>
      <c r="S9" s="10"/>
      <c r="T9" s="10"/>
      <c r="U9" s="10"/>
      <c r="V9" s="10"/>
      <c r="W9" s="10"/>
      <c r="X9" s="10"/>
      <c r="Y9" s="10"/>
      <c r="Z9" s="10"/>
    </row>
    <row r="10" spans="1:26" ht="12.75">
      <c r="A10" s="10"/>
      <c r="B10" s="17" t="s">
        <v>22</v>
      </c>
      <c r="C10" s="1">
        <f>spc_1!H68</f>
        <v>4000</v>
      </c>
      <c r="D10" s="1">
        <f>spc_1!I68</f>
        <v>0</v>
      </c>
      <c r="E10" s="19">
        <f t="shared" si="0"/>
        <v>4000</v>
      </c>
      <c r="F10" s="10"/>
      <c r="G10" s="10"/>
      <c r="H10" s="10"/>
      <c r="I10" s="10"/>
      <c r="J10" s="10"/>
      <c r="K10" s="10"/>
      <c r="L10" s="10"/>
      <c r="M10" s="10"/>
      <c r="N10" s="10"/>
      <c r="O10" s="10"/>
      <c r="P10" s="10"/>
      <c r="Q10" s="10"/>
      <c r="R10" s="10"/>
      <c r="S10" s="10"/>
      <c r="T10" s="10"/>
      <c r="U10" s="10"/>
      <c r="V10" s="10"/>
      <c r="W10" s="10"/>
      <c r="X10" s="10"/>
      <c r="Y10" s="10"/>
      <c r="Z10" s="10"/>
    </row>
    <row r="11" spans="1:26" ht="12.75">
      <c r="A11" s="10"/>
      <c r="B11" s="17" t="s">
        <v>23</v>
      </c>
      <c r="C11" s="1">
        <f>spc_1!H79</f>
        <v>500</v>
      </c>
      <c r="D11" s="1">
        <f>spc_1!I79</f>
        <v>0</v>
      </c>
      <c r="E11" s="19">
        <f t="shared" si="0"/>
        <v>500</v>
      </c>
      <c r="F11" s="10"/>
      <c r="G11" s="10"/>
      <c r="H11" s="10"/>
      <c r="I11" s="10"/>
      <c r="J11" s="10"/>
      <c r="K11" s="10"/>
      <c r="L11" s="10"/>
      <c r="M11" s="10"/>
      <c r="N11" s="10"/>
      <c r="O11" s="10"/>
      <c r="P11" s="10"/>
      <c r="Q11" s="10"/>
      <c r="R11" s="10"/>
      <c r="S11" s="10"/>
      <c r="T11" s="10"/>
      <c r="U11" s="10"/>
      <c r="V11" s="10"/>
      <c r="W11" s="10"/>
      <c r="X11" s="10"/>
      <c r="Y11" s="10"/>
      <c r="Z11" s="10"/>
    </row>
    <row r="12" spans="1:26" ht="12.75">
      <c r="A12" s="10"/>
      <c r="B12" s="17" t="s">
        <v>24</v>
      </c>
      <c r="C12" s="1">
        <f>spc_1!H88</f>
        <v>0</v>
      </c>
      <c r="D12" s="1">
        <f>spc_1!I88</f>
        <v>0</v>
      </c>
      <c r="E12" s="19">
        <f t="shared" si="0"/>
        <v>0</v>
      </c>
      <c r="F12" s="10"/>
      <c r="G12" s="10"/>
      <c r="H12" s="10"/>
      <c r="I12" s="10"/>
      <c r="J12" s="10"/>
      <c r="K12" s="10"/>
      <c r="L12" s="10"/>
      <c r="M12" s="10"/>
      <c r="N12" s="10"/>
      <c r="O12" s="10"/>
      <c r="P12" s="10"/>
      <c r="Q12" s="10"/>
      <c r="R12" s="10"/>
      <c r="S12" s="10"/>
      <c r="T12" s="10"/>
      <c r="U12" s="10"/>
      <c r="V12" s="10"/>
      <c r="W12" s="10"/>
      <c r="X12" s="10"/>
      <c r="Y12" s="10"/>
      <c r="Z12" s="10"/>
    </row>
    <row r="13" spans="1:26" ht="12.75">
      <c r="A13" s="10"/>
      <c r="B13" s="17" t="s">
        <v>43</v>
      </c>
      <c r="C13" s="18"/>
      <c r="D13" s="18">
        <f>E26/D27</f>
        <v>2300</v>
      </c>
      <c r="E13" s="19">
        <f t="shared" si="0"/>
        <v>-2300</v>
      </c>
      <c r="F13" s="10"/>
      <c r="G13" s="10"/>
      <c r="H13" s="10"/>
      <c r="I13" s="10"/>
      <c r="J13" s="10"/>
      <c r="K13" s="10"/>
      <c r="L13" s="10"/>
      <c r="M13" s="10"/>
      <c r="N13" s="10"/>
      <c r="O13" s="10"/>
      <c r="P13" s="10"/>
      <c r="Q13" s="10"/>
      <c r="R13" s="10"/>
      <c r="S13" s="10"/>
      <c r="T13" s="10"/>
      <c r="U13" s="10"/>
      <c r="V13" s="10"/>
      <c r="W13" s="10"/>
      <c r="X13" s="10"/>
      <c r="Y13" s="10"/>
      <c r="Z13" s="10"/>
    </row>
    <row r="14" spans="1:26" ht="12.75">
      <c r="A14" s="10"/>
      <c r="B14" s="77" t="s">
        <v>25</v>
      </c>
      <c r="C14" s="81"/>
      <c r="D14" s="81"/>
      <c r="E14" s="82">
        <f>SUM(E7:E13)</f>
        <v>4675</v>
      </c>
      <c r="F14" s="10"/>
      <c r="G14" s="10"/>
      <c r="H14" s="10"/>
      <c r="I14" s="10"/>
      <c r="J14" s="10"/>
      <c r="K14" s="10"/>
      <c r="L14" s="10"/>
      <c r="M14" s="10"/>
      <c r="N14" s="10"/>
      <c r="O14" s="10"/>
      <c r="P14" s="10"/>
      <c r="Q14" s="10"/>
      <c r="R14" s="10"/>
      <c r="S14" s="10"/>
      <c r="T14" s="10"/>
      <c r="U14" s="10"/>
      <c r="V14" s="10"/>
      <c r="W14" s="10"/>
      <c r="X14" s="10"/>
      <c r="Y14" s="10"/>
      <c r="Z14" s="10"/>
    </row>
    <row r="15" spans="1:26" ht="12.75">
      <c r="A15" s="10"/>
      <c r="B15" s="17" t="s">
        <v>101</v>
      </c>
      <c r="C15" s="18"/>
      <c r="D15" s="2">
        <v>0.35</v>
      </c>
      <c r="E15" s="19"/>
      <c r="F15" s="10"/>
      <c r="G15" s="10"/>
      <c r="H15" s="10"/>
      <c r="I15" s="10"/>
      <c r="J15" s="10"/>
      <c r="K15" s="10"/>
      <c r="L15" s="10"/>
      <c r="M15" s="10"/>
      <c r="N15" s="10"/>
      <c r="O15" s="10"/>
      <c r="P15" s="10"/>
      <c r="Q15" s="10"/>
      <c r="R15" s="10"/>
      <c r="S15" s="10"/>
      <c r="T15" s="10"/>
      <c r="U15" s="10"/>
      <c r="V15" s="10"/>
      <c r="W15" s="10"/>
      <c r="X15" s="10"/>
      <c r="Y15" s="10"/>
      <c r="Z15" s="10"/>
    </row>
    <row r="16" spans="1:26" ht="12.75">
      <c r="A16" s="10"/>
      <c r="B16" s="17" t="s">
        <v>102</v>
      </c>
      <c r="C16" s="18"/>
      <c r="D16" s="18"/>
      <c r="E16" s="19">
        <f>D15*E14</f>
        <v>1636.25</v>
      </c>
      <c r="F16" s="10"/>
      <c r="G16" s="10"/>
      <c r="H16" s="10"/>
      <c r="I16" s="10"/>
      <c r="J16" s="10"/>
      <c r="K16" s="10"/>
      <c r="L16" s="10"/>
      <c r="M16" s="10"/>
      <c r="N16" s="10"/>
      <c r="O16" s="10"/>
      <c r="P16" s="10"/>
      <c r="Q16" s="10"/>
      <c r="R16" s="10"/>
      <c r="S16" s="10"/>
      <c r="T16" s="10"/>
      <c r="U16" s="10"/>
      <c r="V16" s="10"/>
      <c r="W16" s="10"/>
      <c r="X16" s="10"/>
      <c r="Y16" s="10"/>
      <c r="Z16" s="10"/>
    </row>
    <row r="17" spans="1:26" ht="12.75">
      <c r="A17" s="10"/>
      <c r="B17" s="77" t="s">
        <v>26</v>
      </c>
      <c r="C17" s="78"/>
      <c r="D17" s="78"/>
      <c r="E17" s="79">
        <f>E14-E16</f>
        <v>3038.75</v>
      </c>
      <c r="F17" s="10"/>
      <c r="G17" s="10"/>
      <c r="H17" s="10"/>
      <c r="I17" s="10"/>
      <c r="J17" s="10"/>
      <c r="K17" s="10"/>
      <c r="L17" s="10"/>
      <c r="M17" s="10"/>
      <c r="N17" s="10"/>
      <c r="O17" s="10"/>
      <c r="P17" s="10"/>
      <c r="Q17" s="10"/>
      <c r="R17" s="10"/>
      <c r="S17" s="10"/>
      <c r="T17" s="10"/>
      <c r="U17" s="10"/>
      <c r="V17" s="10"/>
      <c r="W17" s="10"/>
      <c r="X17" s="10"/>
      <c r="Y17" s="10"/>
      <c r="Z17" s="10"/>
    </row>
    <row r="18" spans="1:26" ht="12.75">
      <c r="A18" s="10"/>
      <c r="B18" s="17" t="s">
        <v>105</v>
      </c>
      <c r="C18" s="18"/>
      <c r="D18" s="18"/>
      <c r="E18" s="19">
        <f>-E13</f>
        <v>2300</v>
      </c>
      <c r="F18" s="10"/>
      <c r="G18" s="10"/>
      <c r="H18" s="10"/>
      <c r="I18" s="10"/>
      <c r="J18" s="10"/>
      <c r="K18" s="10"/>
      <c r="L18" s="10"/>
      <c r="M18" s="10"/>
      <c r="N18" s="10"/>
      <c r="O18" s="10"/>
      <c r="P18" s="10"/>
      <c r="Q18" s="10"/>
      <c r="R18" s="10"/>
      <c r="S18" s="10"/>
      <c r="T18" s="10"/>
      <c r="U18" s="10"/>
      <c r="V18" s="10"/>
      <c r="W18" s="10"/>
      <c r="X18" s="10"/>
      <c r="Y18" s="10"/>
      <c r="Z18" s="10"/>
    </row>
    <row r="19" spans="1:26" ht="12.75">
      <c r="A19" s="10"/>
      <c r="B19" s="77" t="s">
        <v>27</v>
      </c>
      <c r="C19" s="78"/>
      <c r="D19" s="78"/>
      <c r="E19" s="79">
        <f>E18+E17</f>
        <v>5338.75</v>
      </c>
      <c r="F19" s="10"/>
      <c r="G19" s="10"/>
      <c r="H19" s="10"/>
      <c r="I19" s="10"/>
      <c r="J19" s="10"/>
      <c r="K19" s="10"/>
      <c r="L19" s="10"/>
      <c r="M19" s="10"/>
      <c r="N19" s="10"/>
      <c r="O19" s="10"/>
      <c r="P19" s="10"/>
      <c r="Q19" s="10"/>
      <c r="R19" s="10"/>
      <c r="S19" s="10"/>
      <c r="T19" s="10"/>
      <c r="U19" s="10"/>
      <c r="V19" s="10"/>
      <c r="W19" s="10"/>
      <c r="X19" s="10"/>
      <c r="Y19" s="10"/>
      <c r="Z19" s="10"/>
    </row>
    <row r="20" spans="1:26" ht="25.5">
      <c r="A20" s="10"/>
      <c r="B20" s="49" t="s">
        <v>15</v>
      </c>
      <c r="C20" s="50" t="s">
        <v>34</v>
      </c>
      <c r="D20" s="50" t="s">
        <v>37</v>
      </c>
      <c r="E20" s="51" t="s">
        <v>35</v>
      </c>
      <c r="F20" s="10"/>
      <c r="G20" s="10"/>
      <c r="H20" s="10"/>
      <c r="I20" s="10"/>
      <c r="J20" s="10"/>
      <c r="K20" s="10"/>
      <c r="L20" s="10"/>
      <c r="M20" s="10"/>
      <c r="N20" s="10"/>
      <c r="O20" s="10"/>
      <c r="P20" s="10"/>
      <c r="Q20" s="10"/>
      <c r="R20" s="10"/>
      <c r="S20" s="10"/>
      <c r="T20" s="10"/>
      <c r="U20" s="10"/>
      <c r="V20" s="10"/>
      <c r="W20" s="10"/>
      <c r="X20" s="10"/>
      <c r="Y20" s="10"/>
      <c r="Z20" s="10"/>
    </row>
    <row r="21" spans="1:26" ht="12.75">
      <c r="A21" s="10"/>
      <c r="B21" s="20" t="s">
        <v>28</v>
      </c>
      <c r="C21" s="1">
        <v>0</v>
      </c>
      <c r="D21" s="1">
        <v>10000</v>
      </c>
      <c r="E21" s="19">
        <f>D21-C21</f>
        <v>10000</v>
      </c>
      <c r="F21" s="10"/>
      <c r="G21" s="10"/>
      <c r="H21" s="10"/>
      <c r="I21" s="10"/>
      <c r="J21" s="10"/>
      <c r="K21" s="10"/>
      <c r="L21" s="10"/>
      <c r="M21" s="10"/>
      <c r="N21" s="10"/>
      <c r="O21" s="10"/>
      <c r="P21" s="10"/>
      <c r="Q21" s="10"/>
      <c r="R21" s="10"/>
      <c r="S21" s="10"/>
      <c r="T21" s="10"/>
      <c r="U21" s="10"/>
      <c r="V21" s="10"/>
      <c r="W21" s="10"/>
      <c r="X21" s="10"/>
      <c r="Y21" s="10"/>
      <c r="Z21" s="10"/>
    </row>
    <row r="22" spans="1:26" ht="12.75">
      <c r="A22" s="10"/>
      <c r="B22" s="20" t="s">
        <v>29</v>
      </c>
      <c r="C22" s="1">
        <v>0</v>
      </c>
      <c r="D22" s="1">
        <f>0.15*(D21+D23)</f>
        <v>3000</v>
      </c>
      <c r="E22" s="19">
        <f>D22-C22</f>
        <v>3000</v>
      </c>
      <c r="F22" s="10"/>
      <c r="G22" s="10"/>
      <c r="H22" s="10"/>
      <c r="I22" s="10"/>
      <c r="J22" s="10"/>
      <c r="K22" s="10"/>
      <c r="L22" s="10"/>
      <c r="M22" s="10"/>
      <c r="N22" s="10"/>
      <c r="O22" s="10"/>
      <c r="P22" s="10"/>
      <c r="Q22" s="10"/>
      <c r="R22" s="10"/>
      <c r="S22" s="10"/>
      <c r="T22" s="10"/>
      <c r="U22" s="10"/>
      <c r="V22" s="10"/>
      <c r="W22" s="10"/>
      <c r="X22" s="10"/>
      <c r="Y22" s="10"/>
      <c r="Z22" s="10"/>
    </row>
    <row r="23" spans="1:26" ht="12.75">
      <c r="A23" s="10"/>
      <c r="B23" s="20" t="s">
        <v>30</v>
      </c>
      <c r="C23" s="1">
        <v>0</v>
      </c>
      <c r="D23" s="1">
        <f>D21</f>
        <v>10000</v>
      </c>
      <c r="E23" s="19">
        <f>D23-C23</f>
        <v>10000</v>
      </c>
      <c r="F23" s="10"/>
      <c r="G23" s="10"/>
      <c r="H23" s="10"/>
      <c r="I23" s="10"/>
      <c r="J23" s="10"/>
      <c r="K23" s="10"/>
      <c r="L23" s="10"/>
      <c r="M23" s="10"/>
      <c r="N23" s="10"/>
      <c r="O23" s="10"/>
      <c r="P23" s="10"/>
      <c r="Q23" s="10"/>
      <c r="R23" s="10"/>
      <c r="S23" s="10"/>
      <c r="T23" s="10"/>
      <c r="U23" s="10"/>
      <c r="V23" s="10"/>
      <c r="W23" s="10"/>
      <c r="X23" s="10"/>
      <c r="Y23" s="10"/>
      <c r="Z23" s="10"/>
    </row>
    <row r="24" spans="1:26" ht="12.75">
      <c r="A24" s="10"/>
      <c r="B24" s="20" t="s">
        <v>31</v>
      </c>
      <c r="C24" s="1">
        <v>0</v>
      </c>
      <c r="D24" s="1">
        <v>0</v>
      </c>
      <c r="E24" s="19">
        <f>D24-C24</f>
        <v>0</v>
      </c>
      <c r="F24" s="10"/>
      <c r="G24" s="10"/>
      <c r="H24" s="10"/>
      <c r="I24" s="10"/>
      <c r="J24" s="10"/>
      <c r="K24" s="10"/>
      <c r="L24" s="10"/>
      <c r="M24" s="10"/>
      <c r="N24" s="10"/>
      <c r="O24" s="10"/>
      <c r="P24" s="10"/>
      <c r="Q24" s="10"/>
      <c r="R24" s="10"/>
      <c r="S24" s="10"/>
      <c r="T24" s="10"/>
      <c r="U24" s="10"/>
      <c r="V24" s="10"/>
      <c r="W24" s="10"/>
      <c r="X24" s="10"/>
      <c r="Y24" s="10"/>
      <c r="Z24" s="10"/>
    </row>
    <row r="25" spans="1:26" ht="12.75">
      <c r="A25" s="10"/>
      <c r="B25" s="20" t="s">
        <v>32</v>
      </c>
      <c r="C25" s="1">
        <v>0</v>
      </c>
      <c r="D25" s="1">
        <v>0</v>
      </c>
      <c r="E25" s="19">
        <f>D25-C25</f>
        <v>0</v>
      </c>
      <c r="F25" s="10"/>
      <c r="G25" s="10"/>
      <c r="H25" s="10"/>
      <c r="I25" s="10"/>
      <c r="J25" s="10"/>
      <c r="K25" s="10"/>
      <c r="L25" s="10"/>
      <c r="M25" s="10"/>
      <c r="N25" s="10"/>
      <c r="O25" s="10"/>
      <c r="P25" s="10"/>
      <c r="Q25" s="10"/>
      <c r="R25" s="10"/>
      <c r="S25" s="10"/>
      <c r="T25" s="10"/>
      <c r="U25" s="10"/>
      <c r="V25" s="10"/>
      <c r="W25" s="10"/>
      <c r="X25" s="10"/>
      <c r="Y25" s="10"/>
      <c r="Z25" s="10"/>
    </row>
    <row r="26" spans="1:26" ht="12.75">
      <c r="A26" s="10"/>
      <c r="B26" s="77" t="s">
        <v>33</v>
      </c>
      <c r="C26" s="22"/>
      <c r="D26" s="80"/>
      <c r="E26" s="79">
        <f>SUM(E21:E25)</f>
        <v>23000</v>
      </c>
      <c r="F26" s="10"/>
      <c r="G26" s="10"/>
      <c r="H26" s="10"/>
      <c r="I26" s="10"/>
      <c r="J26" s="10"/>
      <c r="K26" s="10"/>
      <c r="L26" s="10"/>
      <c r="M26" s="10"/>
      <c r="N26" s="10"/>
      <c r="O26" s="10"/>
      <c r="P26" s="10"/>
      <c r="Q26" s="10"/>
      <c r="R26" s="10"/>
      <c r="S26" s="10"/>
      <c r="T26" s="10"/>
      <c r="U26" s="10"/>
      <c r="V26" s="10"/>
      <c r="W26" s="10"/>
      <c r="X26" s="10"/>
      <c r="Y26" s="10"/>
      <c r="Z26" s="10"/>
    </row>
    <row r="27" spans="1:26" ht="12.75">
      <c r="A27" s="10"/>
      <c r="B27" s="21" t="s">
        <v>36</v>
      </c>
      <c r="C27" s="22"/>
      <c r="D27" s="3">
        <v>10</v>
      </c>
      <c r="E27" s="23" t="s">
        <v>17</v>
      </c>
      <c r="F27" s="10"/>
      <c r="G27" s="10"/>
      <c r="H27" s="10"/>
      <c r="I27" s="10"/>
      <c r="J27" s="10"/>
      <c r="K27" s="10"/>
      <c r="L27" s="10"/>
      <c r="M27" s="10"/>
      <c r="N27" s="10"/>
      <c r="O27" s="10"/>
      <c r="P27" s="10"/>
      <c r="Q27" s="10"/>
      <c r="R27" s="10"/>
      <c r="S27" s="10"/>
      <c r="T27" s="10"/>
      <c r="U27" s="10"/>
      <c r="V27" s="10"/>
      <c r="W27" s="10"/>
      <c r="X27" s="10"/>
      <c r="Y27" s="10"/>
      <c r="Z27" s="10"/>
    </row>
    <row r="28" spans="1:26" ht="12.75">
      <c r="A28" s="10"/>
      <c r="B28" s="14" t="s">
        <v>44</v>
      </c>
      <c r="C28" s="24"/>
      <c r="D28" s="24"/>
      <c r="E28" s="16"/>
      <c r="F28" s="10"/>
      <c r="G28" s="10"/>
      <c r="H28" s="10"/>
      <c r="I28" s="10"/>
      <c r="J28" s="10"/>
      <c r="K28" s="10"/>
      <c r="L28" s="10"/>
      <c r="M28" s="10"/>
      <c r="N28" s="10"/>
      <c r="O28" s="10"/>
      <c r="P28" s="10"/>
      <c r="Q28" s="10"/>
      <c r="R28" s="10"/>
      <c r="S28" s="10"/>
      <c r="T28" s="10"/>
      <c r="U28" s="10"/>
      <c r="V28" s="10"/>
      <c r="W28" s="10"/>
      <c r="X28" s="10"/>
      <c r="Y28" s="10"/>
      <c r="Z28" s="10"/>
    </row>
    <row r="29" spans="1:26" ht="12.75">
      <c r="A29" s="10"/>
      <c r="B29" s="17" t="s">
        <v>38</v>
      </c>
      <c r="C29" s="25"/>
      <c r="D29" s="40">
        <f>E26/E19</f>
        <v>4.308124560992741</v>
      </c>
      <c r="E29" s="27" t="s">
        <v>17</v>
      </c>
      <c r="F29" s="10"/>
      <c r="G29" s="10"/>
      <c r="H29" s="10"/>
      <c r="I29" s="10"/>
      <c r="J29" s="10"/>
      <c r="K29" s="10"/>
      <c r="L29" s="10"/>
      <c r="M29" s="10"/>
      <c r="N29" s="10"/>
      <c r="O29" s="10"/>
      <c r="P29" s="10"/>
      <c r="Q29" s="10"/>
      <c r="R29" s="10"/>
      <c r="S29" s="10"/>
      <c r="T29" s="10"/>
      <c r="U29" s="10"/>
      <c r="V29" s="10"/>
      <c r="W29" s="10"/>
      <c r="X29" s="10"/>
      <c r="Y29" s="10"/>
      <c r="Z29" s="10"/>
    </row>
    <row r="30" spans="1:26" ht="12.75">
      <c r="A30" s="10"/>
      <c r="B30" s="28" t="str">
        <f>"Bij levensduur van "&amp;D27&amp;" jaar en IRV = 15% geldt dat de maatregel rendabel is bij tvt &lt; "&amp;TEXT(MIN(C41,5),"#,0")&amp;" jaar"</f>
        <v>Bij levensduur van 10 jaar en IRV = 15% geldt dat de maatregel rendabel is bij tvt &lt; 5,0 jaar</v>
      </c>
      <c r="C30" s="25"/>
      <c r="D30" s="29"/>
      <c r="E30" s="30"/>
      <c r="F30" s="10"/>
      <c r="G30" s="10"/>
      <c r="H30" s="10"/>
      <c r="I30" s="10"/>
      <c r="J30" s="10"/>
      <c r="K30" s="10"/>
      <c r="L30" s="10"/>
      <c r="M30" s="10"/>
      <c r="N30" s="10"/>
      <c r="O30" s="10"/>
      <c r="P30" s="10"/>
      <c r="Q30" s="10"/>
      <c r="R30" s="10"/>
      <c r="S30" s="10"/>
      <c r="T30" s="10"/>
      <c r="U30" s="10"/>
      <c r="V30" s="10"/>
      <c r="W30" s="10"/>
      <c r="X30" s="10"/>
      <c r="Y30" s="10"/>
      <c r="Z30" s="10"/>
    </row>
    <row r="31" spans="1:26" ht="12.75">
      <c r="A31" s="10"/>
      <c r="B31" s="17"/>
      <c r="C31" s="25"/>
      <c r="D31" s="26"/>
      <c r="E31" s="27"/>
      <c r="F31" s="10"/>
      <c r="G31" s="10"/>
      <c r="H31" s="10"/>
      <c r="I31" s="10"/>
      <c r="J31" s="10"/>
      <c r="K31" s="10"/>
      <c r="L31" s="10"/>
      <c r="M31" s="10"/>
      <c r="N31" s="10"/>
      <c r="O31" s="10"/>
      <c r="P31" s="10"/>
      <c r="Q31" s="10"/>
      <c r="R31" s="10"/>
      <c r="S31" s="10"/>
      <c r="T31" s="10"/>
      <c r="U31" s="10"/>
      <c r="V31" s="10"/>
      <c r="W31" s="10"/>
      <c r="X31" s="10"/>
      <c r="Y31" s="10"/>
      <c r="Z31" s="10"/>
    </row>
    <row r="32" spans="1:26" ht="12.75">
      <c r="A32" s="10"/>
      <c r="B32" s="17"/>
      <c r="C32" s="25"/>
      <c r="D32" s="26"/>
      <c r="E32" s="27"/>
      <c r="F32" s="10"/>
      <c r="G32" s="10"/>
      <c r="H32" s="10"/>
      <c r="I32" s="10"/>
      <c r="J32" s="10"/>
      <c r="K32" s="10"/>
      <c r="L32" s="10"/>
      <c r="M32" s="10"/>
      <c r="N32" s="10"/>
      <c r="O32" s="10"/>
      <c r="P32" s="10"/>
      <c r="Q32" s="10"/>
      <c r="R32" s="10"/>
      <c r="S32" s="10"/>
      <c r="T32" s="10"/>
      <c r="U32" s="10"/>
      <c r="V32" s="10"/>
      <c r="W32" s="10"/>
      <c r="X32" s="10"/>
      <c r="Y32" s="10"/>
      <c r="Z32" s="10"/>
    </row>
    <row r="33" spans="1:26" ht="12.75">
      <c r="A33" s="10"/>
      <c r="B33" s="17" t="s">
        <v>39</v>
      </c>
      <c r="C33" s="25"/>
      <c r="D33" s="41">
        <f>-E26+C40</f>
        <v>3793.95100127926</v>
      </c>
      <c r="E33" s="27" t="s">
        <v>16</v>
      </c>
      <c r="F33" s="10"/>
      <c r="G33" s="10"/>
      <c r="H33" s="10"/>
      <c r="I33" s="10"/>
      <c r="J33" s="10"/>
      <c r="K33" s="10"/>
      <c r="L33" s="10"/>
      <c r="M33" s="10"/>
      <c r="N33" s="10"/>
      <c r="O33" s="10"/>
      <c r="P33" s="10"/>
      <c r="Q33" s="10"/>
      <c r="R33" s="10"/>
      <c r="S33" s="10"/>
      <c r="T33" s="10"/>
      <c r="U33" s="10"/>
      <c r="V33" s="10"/>
      <c r="W33" s="10"/>
      <c r="X33" s="10"/>
      <c r="Y33" s="10"/>
      <c r="Z33" s="10"/>
    </row>
    <row r="34" spans="1:26" ht="12.75">
      <c r="A34" s="10"/>
      <c r="B34" s="28" t="s">
        <v>98</v>
      </c>
      <c r="C34" s="25"/>
      <c r="D34" s="26"/>
      <c r="E34" s="27"/>
      <c r="F34" s="10"/>
      <c r="G34" s="10"/>
      <c r="H34" s="10"/>
      <c r="I34" s="10"/>
      <c r="J34" s="10"/>
      <c r="K34" s="10"/>
      <c r="L34" s="10"/>
      <c r="M34" s="10"/>
      <c r="N34" s="10"/>
      <c r="O34" s="10"/>
      <c r="P34" s="10"/>
      <c r="Q34" s="10"/>
      <c r="R34" s="10"/>
      <c r="S34" s="10"/>
      <c r="T34" s="10"/>
      <c r="U34" s="10"/>
      <c r="V34" s="10"/>
      <c r="W34" s="10"/>
      <c r="X34" s="10"/>
      <c r="Y34" s="10"/>
      <c r="Z34" s="10"/>
    </row>
    <row r="35" spans="1:26" ht="13.5" thickBot="1">
      <c r="A35" s="10"/>
      <c r="B35" s="31"/>
      <c r="C35" s="32"/>
      <c r="D35" s="32"/>
      <c r="E35" s="33"/>
      <c r="F35" s="10"/>
      <c r="G35" s="10"/>
      <c r="H35" s="10"/>
      <c r="I35" s="10"/>
      <c r="J35" s="10"/>
      <c r="K35" s="10"/>
      <c r="L35" s="10"/>
      <c r="M35" s="10"/>
      <c r="N35" s="10"/>
      <c r="O35" s="10"/>
      <c r="P35" s="10"/>
      <c r="Q35" s="10"/>
      <c r="R35" s="10"/>
      <c r="S35" s="10"/>
      <c r="T35" s="10"/>
      <c r="U35" s="10"/>
      <c r="V35" s="10"/>
      <c r="W35" s="10"/>
      <c r="X35" s="10"/>
      <c r="Y35" s="10"/>
      <c r="Z35" s="10"/>
    </row>
    <row r="36" spans="1:26" ht="13.5" thickTop="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2.7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2.75">
      <c r="A38" s="10"/>
      <c r="B38" s="52" t="s">
        <v>103</v>
      </c>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2.75">
      <c r="A39" s="10"/>
      <c r="B39" s="34" t="s">
        <v>99</v>
      </c>
      <c r="C39" s="35">
        <v>0.15</v>
      </c>
      <c r="D39" s="10"/>
      <c r="E39" s="10"/>
      <c r="F39" s="10"/>
      <c r="G39" s="10"/>
      <c r="H39" s="10"/>
      <c r="I39" s="10"/>
      <c r="J39" s="10"/>
      <c r="K39" s="10"/>
      <c r="L39" s="10"/>
      <c r="M39" s="10"/>
      <c r="N39" s="10"/>
      <c r="O39" s="10"/>
      <c r="P39" s="10"/>
      <c r="Q39" s="10"/>
      <c r="R39" s="10"/>
      <c r="S39" s="10"/>
      <c r="T39" s="10"/>
      <c r="U39" s="10"/>
      <c r="V39" s="10"/>
      <c r="W39" s="10"/>
      <c r="X39" s="10"/>
      <c r="Y39" s="10"/>
      <c r="Z39" s="10"/>
    </row>
    <row r="40" spans="1:26" ht="12.75">
      <c r="A40" s="10"/>
      <c r="B40" s="34" t="s">
        <v>104</v>
      </c>
      <c r="C40" s="36">
        <f>E19*(1/C39-1/(1+C39)^D27*1/C39)</f>
        <v>26793.95100127926</v>
      </c>
      <c r="D40" s="10"/>
      <c r="E40" s="37"/>
      <c r="F40" s="10"/>
      <c r="G40" s="10"/>
      <c r="H40" s="10"/>
      <c r="I40" s="10"/>
      <c r="J40" s="10"/>
      <c r="K40" s="10"/>
      <c r="L40" s="10"/>
      <c r="M40" s="10"/>
      <c r="N40" s="10"/>
      <c r="O40" s="10"/>
      <c r="P40" s="10"/>
      <c r="Q40" s="10"/>
      <c r="R40" s="10"/>
      <c r="S40" s="10"/>
      <c r="T40" s="10"/>
      <c r="U40" s="10"/>
      <c r="V40" s="10"/>
      <c r="W40" s="10"/>
      <c r="X40" s="10"/>
      <c r="Y40" s="10"/>
      <c r="Z40" s="10"/>
    </row>
    <row r="41" spans="1:26" ht="12.75">
      <c r="A41" s="10"/>
      <c r="B41" s="34" t="s">
        <v>100</v>
      </c>
      <c r="C41" s="38">
        <f>(1/C39-1/(1+C39)^D27*1/C39)</f>
        <v>5.018768625854228</v>
      </c>
      <c r="D41" s="7"/>
      <c r="E41" s="10"/>
      <c r="F41" s="10"/>
      <c r="G41" s="10"/>
      <c r="H41" s="10"/>
      <c r="I41" s="10"/>
      <c r="J41" s="10"/>
      <c r="K41" s="10"/>
      <c r="L41" s="10"/>
      <c r="M41" s="10"/>
      <c r="N41" s="10"/>
      <c r="O41" s="10"/>
      <c r="P41" s="10"/>
      <c r="Q41" s="10"/>
      <c r="R41" s="10"/>
      <c r="S41" s="10"/>
      <c r="T41" s="10"/>
      <c r="U41" s="10"/>
      <c r="V41" s="10"/>
      <c r="W41" s="10"/>
      <c r="X41" s="10"/>
      <c r="Y41" s="10"/>
      <c r="Z41" s="10"/>
    </row>
    <row r="42" spans="1:26" ht="12.75">
      <c r="A42" s="10"/>
      <c r="B42" s="10" t="str">
        <f>"Bij een rentevoet van 15% is de maatregel bij een variabele t.v.t. langer dan "&amp;TEXT(C41,"#,#")&amp;" jaar niet rendabel"</f>
        <v>Bij een rentevoet van 15% is de maatregel bij een variabele t.v.t. langer dan 5, jaar niet rendabel</v>
      </c>
      <c r="C42" s="7"/>
      <c r="D42" s="10"/>
      <c r="E42" s="10"/>
      <c r="F42" s="10"/>
      <c r="G42" s="10"/>
      <c r="H42" s="10"/>
      <c r="I42" s="10"/>
      <c r="J42" s="10"/>
      <c r="K42" s="10"/>
      <c r="L42" s="10"/>
      <c r="M42" s="10"/>
      <c r="N42" s="10"/>
      <c r="O42" s="10"/>
      <c r="P42" s="10"/>
      <c r="Q42" s="10"/>
      <c r="R42" s="10"/>
      <c r="S42" s="10"/>
      <c r="T42" s="10"/>
      <c r="U42" s="10"/>
      <c r="V42" s="10"/>
      <c r="W42" s="10"/>
      <c r="X42" s="10"/>
      <c r="Y42" s="10"/>
      <c r="Z42" s="10"/>
    </row>
    <row r="43" spans="1:26" ht="12.75">
      <c r="A43" s="10"/>
      <c r="B43" s="10"/>
      <c r="C43" s="39"/>
      <c r="D43" s="10"/>
      <c r="E43" s="10"/>
      <c r="F43" s="10"/>
      <c r="G43" s="10"/>
      <c r="H43" s="10"/>
      <c r="I43" s="10"/>
      <c r="J43" s="10"/>
      <c r="K43" s="10"/>
      <c r="L43" s="10"/>
      <c r="M43" s="10"/>
      <c r="N43" s="10"/>
      <c r="O43" s="10"/>
      <c r="P43" s="10"/>
      <c r="Q43" s="10"/>
      <c r="R43" s="10"/>
      <c r="S43" s="10"/>
      <c r="T43" s="10"/>
      <c r="U43" s="10"/>
      <c r="V43" s="10"/>
      <c r="W43" s="10"/>
      <c r="X43" s="10"/>
      <c r="Y43" s="10"/>
      <c r="Z43" s="10"/>
    </row>
    <row r="44" spans="1:26" ht="12.7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2.7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2.75">
      <c r="A46" s="10"/>
      <c r="B46" s="10"/>
      <c r="C46" s="39"/>
      <c r="D46" s="10"/>
      <c r="E46" s="10"/>
      <c r="F46" s="10"/>
      <c r="G46" s="10"/>
      <c r="H46" s="10"/>
      <c r="I46" s="10"/>
      <c r="J46" s="10"/>
      <c r="K46" s="10"/>
      <c r="L46" s="10"/>
      <c r="M46" s="10"/>
      <c r="N46" s="10"/>
      <c r="O46" s="10"/>
      <c r="P46" s="10"/>
      <c r="Q46" s="10"/>
      <c r="R46" s="10"/>
      <c r="S46" s="10"/>
      <c r="T46" s="10"/>
      <c r="U46" s="10"/>
      <c r="V46" s="10"/>
      <c r="W46" s="10"/>
      <c r="X46" s="10"/>
      <c r="Y46" s="10"/>
      <c r="Z46" s="10"/>
    </row>
    <row r="47" spans="1:26" ht="12.75">
      <c r="A47" s="10"/>
      <c r="B47" s="10"/>
      <c r="C47" s="39"/>
      <c r="D47" s="10"/>
      <c r="E47" s="10"/>
      <c r="F47" s="10"/>
      <c r="G47" s="10"/>
      <c r="H47" s="10"/>
      <c r="I47" s="10"/>
      <c r="J47" s="10"/>
      <c r="K47" s="10"/>
      <c r="L47" s="10"/>
      <c r="M47" s="10"/>
      <c r="N47" s="10"/>
      <c r="O47" s="10"/>
      <c r="P47" s="10"/>
      <c r="Q47" s="10"/>
      <c r="R47" s="10"/>
      <c r="S47" s="10"/>
      <c r="T47" s="10"/>
      <c r="U47" s="10"/>
      <c r="V47" s="10"/>
      <c r="W47" s="10"/>
      <c r="X47" s="10"/>
      <c r="Y47" s="10"/>
      <c r="Z47" s="10"/>
    </row>
    <row r="48" spans="1:26" ht="12.75">
      <c r="A48" s="10"/>
      <c r="B48" s="10"/>
      <c r="C48" s="39"/>
      <c r="D48" s="10"/>
      <c r="E48" s="10"/>
      <c r="F48" s="10"/>
      <c r="G48" s="10"/>
      <c r="H48" s="10"/>
      <c r="I48" s="10"/>
      <c r="J48" s="10"/>
      <c r="K48" s="10"/>
      <c r="L48" s="10"/>
      <c r="M48" s="10"/>
      <c r="N48" s="10"/>
      <c r="O48" s="10"/>
      <c r="P48" s="10"/>
      <c r="Q48" s="10"/>
      <c r="R48" s="10"/>
      <c r="S48" s="10"/>
      <c r="T48" s="10"/>
      <c r="U48" s="10"/>
      <c r="V48" s="10"/>
      <c r="W48" s="10"/>
      <c r="X48" s="10"/>
      <c r="Y48" s="10"/>
      <c r="Z48" s="10"/>
    </row>
    <row r="49" spans="1:26" ht="12.75">
      <c r="A49" s="10"/>
      <c r="B49" s="10"/>
      <c r="C49" s="39"/>
      <c r="D49" s="10"/>
      <c r="E49" s="10"/>
      <c r="F49" s="10"/>
      <c r="G49" s="10"/>
      <c r="H49" s="10"/>
      <c r="I49" s="10"/>
      <c r="J49" s="10"/>
      <c r="K49" s="10"/>
      <c r="L49" s="10"/>
      <c r="M49" s="10"/>
      <c r="N49" s="10"/>
      <c r="O49" s="10"/>
      <c r="P49" s="10"/>
      <c r="Q49" s="10"/>
      <c r="R49" s="10"/>
      <c r="S49" s="10"/>
      <c r="T49" s="10"/>
      <c r="U49" s="10"/>
      <c r="V49" s="10"/>
      <c r="W49" s="10"/>
      <c r="X49" s="10"/>
      <c r="Y49" s="10"/>
      <c r="Z49" s="10"/>
    </row>
    <row r="50" spans="1:26" ht="12.75">
      <c r="A50" s="10"/>
      <c r="B50" s="10"/>
      <c r="C50" s="39"/>
      <c r="D50" s="10"/>
      <c r="E50" s="10"/>
      <c r="F50" s="10"/>
      <c r="G50" s="10"/>
      <c r="H50" s="10"/>
      <c r="I50" s="10"/>
      <c r="J50" s="10"/>
      <c r="K50" s="10"/>
      <c r="L50" s="10"/>
      <c r="M50" s="10"/>
      <c r="N50" s="10"/>
      <c r="O50" s="10"/>
      <c r="P50" s="10"/>
      <c r="Q50" s="10"/>
      <c r="R50" s="10"/>
      <c r="S50" s="10"/>
      <c r="T50" s="10"/>
      <c r="U50" s="10"/>
      <c r="V50" s="10"/>
      <c r="W50" s="10"/>
      <c r="X50" s="10"/>
      <c r="Y50" s="10"/>
      <c r="Z50" s="10"/>
    </row>
    <row r="51" spans="1:26" ht="12.75">
      <c r="A51" s="10"/>
      <c r="B51" s="10"/>
      <c r="C51" s="39"/>
      <c r="D51" s="10"/>
      <c r="E51" s="10"/>
      <c r="F51" s="10"/>
      <c r="G51" s="10"/>
      <c r="H51" s="10"/>
      <c r="I51" s="10"/>
      <c r="J51" s="10"/>
      <c r="K51" s="10"/>
      <c r="L51" s="10"/>
      <c r="M51" s="10"/>
      <c r="N51" s="10"/>
      <c r="O51" s="10"/>
      <c r="P51" s="10"/>
      <c r="Q51" s="10"/>
      <c r="R51" s="10"/>
      <c r="S51" s="10"/>
      <c r="T51" s="10"/>
      <c r="U51" s="10"/>
      <c r="V51" s="10"/>
      <c r="W51" s="10"/>
      <c r="X51" s="10"/>
      <c r="Y51" s="10"/>
      <c r="Z51" s="10"/>
    </row>
    <row r="52" spans="1:26" ht="12.75">
      <c r="A52" s="10"/>
      <c r="B52" s="10"/>
      <c r="C52" s="39"/>
      <c r="D52" s="10"/>
      <c r="E52" s="10"/>
      <c r="F52" s="10"/>
      <c r="G52" s="10"/>
      <c r="H52" s="10"/>
      <c r="I52" s="10"/>
      <c r="J52" s="10"/>
      <c r="K52" s="10"/>
      <c r="L52" s="10"/>
      <c r="M52" s="10"/>
      <c r="N52" s="10"/>
      <c r="O52" s="10"/>
      <c r="P52" s="10"/>
      <c r="Q52" s="10"/>
      <c r="R52" s="10"/>
      <c r="S52" s="10"/>
      <c r="T52" s="10"/>
      <c r="U52" s="10"/>
      <c r="V52" s="10"/>
      <c r="W52" s="10"/>
      <c r="X52" s="10"/>
      <c r="Y52" s="10"/>
      <c r="Z52" s="10"/>
    </row>
    <row r="53" spans="1:26" ht="12.75">
      <c r="A53" s="10"/>
      <c r="B53" s="10"/>
      <c r="C53" s="39"/>
      <c r="D53" s="10"/>
      <c r="E53" s="10"/>
      <c r="F53" s="10"/>
      <c r="G53" s="10"/>
      <c r="H53" s="10"/>
      <c r="I53" s="10"/>
      <c r="J53" s="10"/>
      <c r="K53" s="10"/>
      <c r="L53" s="10"/>
      <c r="M53" s="10"/>
      <c r="N53" s="10"/>
      <c r="O53" s="10"/>
      <c r="P53" s="10"/>
      <c r="Q53" s="10"/>
      <c r="R53" s="10"/>
      <c r="S53" s="10"/>
      <c r="T53" s="10"/>
      <c r="U53" s="10"/>
      <c r="V53" s="10"/>
      <c r="W53" s="10"/>
      <c r="X53" s="10"/>
      <c r="Y53" s="10"/>
      <c r="Z53" s="10"/>
    </row>
    <row r="54" spans="1:26" ht="12.75">
      <c r="A54" s="10"/>
      <c r="B54" s="10"/>
      <c r="C54" s="39"/>
      <c r="D54" s="10"/>
      <c r="E54" s="10"/>
      <c r="F54" s="10"/>
      <c r="G54" s="10"/>
      <c r="H54" s="10"/>
      <c r="I54" s="10"/>
      <c r="J54" s="10"/>
      <c r="K54" s="10"/>
      <c r="L54" s="10"/>
      <c r="M54" s="10"/>
      <c r="N54" s="10"/>
      <c r="O54" s="10"/>
      <c r="P54" s="10"/>
      <c r="Q54" s="10"/>
      <c r="R54" s="10"/>
      <c r="S54" s="10"/>
      <c r="T54" s="10"/>
      <c r="U54" s="10"/>
      <c r="V54" s="10"/>
      <c r="W54" s="10"/>
      <c r="X54" s="10"/>
      <c r="Y54" s="10"/>
      <c r="Z54" s="10"/>
    </row>
    <row r="55" spans="1:26" ht="12.75">
      <c r="A55" s="10"/>
      <c r="B55" s="10"/>
      <c r="C55" s="39"/>
      <c r="D55" s="10"/>
      <c r="E55" s="10"/>
      <c r="F55" s="10"/>
      <c r="G55" s="10"/>
      <c r="H55" s="10"/>
      <c r="I55" s="10"/>
      <c r="J55" s="10"/>
      <c r="K55" s="10"/>
      <c r="L55" s="10"/>
      <c r="M55" s="10"/>
      <c r="N55" s="10"/>
      <c r="O55" s="10"/>
      <c r="P55" s="10"/>
      <c r="Q55" s="10"/>
      <c r="R55" s="10"/>
      <c r="S55" s="10"/>
      <c r="T55" s="10"/>
      <c r="U55" s="10"/>
      <c r="V55" s="10"/>
      <c r="W55" s="10"/>
      <c r="X55" s="10"/>
      <c r="Y55" s="10"/>
      <c r="Z55" s="10"/>
    </row>
    <row r="56" spans="1:26" ht="12.75">
      <c r="A56" s="10"/>
      <c r="B56" s="10"/>
      <c r="C56" s="39"/>
      <c r="D56" s="10"/>
      <c r="E56" s="10"/>
      <c r="F56" s="10"/>
      <c r="G56" s="10"/>
      <c r="H56" s="10"/>
      <c r="I56" s="10"/>
      <c r="J56" s="10"/>
      <c r="K56" s="10"/>
      <c r="L56" s="10"/>
      <c r="M56" s="10"/>
      <c r="N56" s="10"/>
      <c r="O56" s="10"/>
      <c r="P56" s="10"/>
      <c r="Q56" s="10"/>
      <c r="R56" s="10"/>
      <c r="S56" s="10"/>
      <c r="T56" s="10"/>
      <c r="U56" s="10"/>
      <c r="V56" s="10"/>
      <c r="W56" s="10"/>
      <c r="X56" s="10"/>
      <c r="Y56" s="10"/>
      <c r="Z56" s="10"/>
    </row>
    <row r="57" spans="1:26" ht="12.75">
      <c r="A57" s="10"/>
      <c r="B57" s="10"/>
      <c r="C57" s="39"/>
      <c r="D57" s="10"/>
      <c r="E57" s="10"/>
      <c r="F57" s="10"/>
      <c r="G57" s="10"/>
      <c r="H57" s="10"/>
      <c r="I57" s="10"/>
      <c r="J57" s="10"/>
      <c r="K57" s="10"/>
      <c r="L57" s="10"/>
      <c r="M57" s="10"/>
      <c r="N57" s="10"/>
      <c r="O57" s="10"/>
      <c r="P57" s="10"/>
      <c r="Q57" s="10"/>
      <c r="R57" s="10"/>
      <c r="S57" s="10"/>
      <c r="T57" s="10"/>
      <c r="U57" s="10"/>
      <c r="V57" s="10"/>
      <c r="W57" s="10"/>
      <c r="X57" s="10"/>
      <c r="Y57" s="10"/>
      <c r="Z57" s="10"/>
    </row>
    <row r="58" spans="1:26" ht="12.75">
      <c r="A58" s="10"/>
      <c r="B58" s="10"/>
      <c r="C58" s="39"/>
      <c r="D58" s="10"/>
      <c r="E58" s="10"/>
      <c r="F58" s="10"/>
      <c r="G58" s="10"/>
      <c r="H58" s="10"/>
      <c r="I58" s="10"/>
      <c r="J58" s="10"/>
      <c r="K58" s="10"/>
      <c r="L58" s="10"/>
      <c r="M58" s="10"/>
      <c r="N58" s="10"/>
      <c r="O58" s="10"/>
      <c r="P58" s="10"/>
      <c r="Q58" s="10"/>
      <c r="R58" s="10"/>
      <c r="S58" s="10"/>
      <c r="T58" s="10"/>
      <c r="U58" s="10"/>
      <c r="V58" s="10"/>
      <c r="W58" s="10"/>
      <c r="X58" s="10"/>
      <c r="Y58" s="10"/>
      <c r="Z58" s="10"/>
    </row>
    <row r="59" spans="1:26" ht="12.75">
      <c r="A59" s="10"/>
      <c r="B59" s="10"/>
      <c r="C59" s="39"/>
      <c r="D59" s="10"/>
      <c r="E59" s="10"/>
      <c r="F59" s="10"/>
      <c r="G59" s="10"/>
      <c r="H59" s="10"/>
      <c r="I59" s="10"/>
      <c r="J59" s="10"/>
      <c r="K59" s="10"/>
      <c r="L59" s="10"/>
      <c r="M59" s="10"/>
      <c r="N59" s="10"/>
      <c r="O59" s="10"/>
      <c r="P59" s="10"/>
      <c r="Q59" s="10"/>
      <c r="R59" s="10"/>
      <c r="S59" s="10"/>
      <c r="T59" s="10"/>
      <c r="U59" s="10"/>
      <c r="V59" s="10"/>
      <c r="W59" s="10"/>
      <c r="X59" s="10"/>
      <c r="Y59" s="10"/>
      <c r="Z59" s="10"/>
    </row>
    <row r="60" spans="1:26" ht="12.75">
      <c r="A60" s="10"/>
      <c r="B60" s="10"/>
      <c r="C60" s="39"/>
      <c r="D60" s="10"/>
      <c r="E60" s="10"/>
      <c r="F60" s="10"/>
      <c r="G60" s="10"/>
      <c r="H60" s="10"/>
      <c r="I60" s="10"/>
      <c r="J60" s="10"/>
      <c r="K60" s="10"/>
      <c r="L60" s="10"/>
      <c r="M60" s="10"/>
      <c r="N60" s="10"/>
      <c r="O60" s="10"/>
      <c r="P60" s="10"/>
      <c r="Q60" s="10"/>
      <c r="R60" s="10"/>
      <c r="S60" s="10"/>
      <c r="T60" s="10"/>
      <c r="U60" s="10"/>
      <c r="V60" s="10"/>
      <c r="W60" s="10"/>
      <c r="X60" s="10"/>
      <c r="Y60" s="10"/>
      <c r="Z60" s="10"/>
    </row>
    <row r="61" spans="1:26" ht="12.75">
      <c r="A61" s="10"/>
      <c r="B61" s="10"/>
      <c r="C61" s="39"/>
      <c r="D61" s="10"/>
      <c r="E61" s="10"/>
      <c r="F61" s="10"/>
      <c r="G61" s="10"/>
      <c r="H61" s="10"/>
      <c r="I61" s="10"/>
      <c r="J61" s="10"/>
      <c r="K61" s="10"/>
      <c r="L61" s="10"/>
      <c r="M61" s="10"/>
      <c r="N61" s="10"/>
      <c r="O61" s="10"/>
      <c r="P61" s="10"/>
      <c r="Q61" s="10"/>
      <c r="R61" s="10"/>
      <c r="S61" s="10"/>
      <c r="T61" s="10"/>
      <c r="U61" s="10"/>
      <c r="V61" s="10"/>
      <c r="W61" s="10"/>
      <c r="X61" s="10"/>
      <c r="Y61" s="10"/>
      <c r="Z61" s="10"/>
    </row>
    <row r="62" spans="1:26" ht="12.75">
      <c r="A62" s="10"/>
      <c r="B62" s="10"/>
      <c r="C62" s="39"/>
      <c r="D62" s="10"/>
      <c r="E62" s="10"/>
      <c r="F62" s="10"/>
      <c r="G62" s="10"/>
      <c r="H62" s="10"/>
      <c r="I62" s="10"/>
      <c r="J62" s="10"/>
      <c r="K62" s="10"/>
      <c r="L62" s="10"/>
      <c r="M62" s="10"/>
      <c r="N62" s="10"/>
      <c r="O62" s="10"/>
      <c r="P62" s="10"/>
      <c r="Q62" s="10"/>
      <c r="R62" s="10"/>
      <c r="S62" s="10"/>
      <c r="T62" s="10"/>
      <c r="U62" s="10"/>
      <c r="V62" s="10"/>
      <c r="W62" s="10"/>
      <c r="X62" s="10"/>
      <c r="Y62" s="10"/>
      <c r="Z62" s="10"/>
    </row>
    <row r="63" spans="1:26" ht="12.75">
      <c r="A63" s="10"/>
      <c r="B63" s="10"/>
      <c r="C63" s="39"/>
      <c r="D63" s="10"/>
      <c r="E63" s="10"/>
      <c r="F63" s="10"/>
      <c r="G63" s="10"/>
      <c r="H63" s="10"/>
      <c r="I63" s="10"/>
      <c r="J63" s="10"/>
      <c r="K63" s="10"/>
      <c r="L63" s="10"/>
      <c r="M63" s="10"/>
      <c r="N63" s="10"/>
      <c r="O63" s="10"/>
      <c r="P63" s="10"/>
      <c r="Q63" s="10"/>
      <c r="R63" s="10"/>
      <c r="S63" s="10"/>
      <c r="T63" s="10"/>
      <c r="U63" s="10"/>
      <c r="V63" s="10"/>
      <c r="W63" s="10"/>
      <c r="X63" s="10"/>
      <c r="Y63" s="10"/>
      <c r="Z63" s="10"/>
    </row>
    <row r="64" spans="1:26" ht="12.75">
      <c r="A64" s="10"/>
      <c r="B64" s="10"/>
      <c r="C64" s="39"/>
      <c r="D64" s="10"/>
      <c r="E64" s="10"/>
      <c r="F64" s="10"/>
      <c r="G64" s="10"/>
      <c r="H64" s="10"/>
      <c r="I64" s="10"/>
      <c r="J64" s="10"/>
      <c r="K64" s="10"/>
      <c r="L64" s="10"/>
      <c r="M64" s="10"/>
      <c r="N64" s="10"/>
      <c r="O64" s="10"/>
      <c r="P64" s="10"/>
      <c r="Q64" s="10"/>
      <c r="R64" s="10"/>
      <c r="S64" s="10"/>
      <c r="T64" s="10"/>
      <c r="U64" s="10"/>
      <c r="V64" s="10"/>
      <c r="W64" s="10"/>
      <c r="X64" s="10"/>
      <c r="Y64" s="10"/>
      <c r="Z64" s="10"/>
    </row>
    <row r="65" spans="1:26" ht="12.75">
      <c r="A65" s="10"/>
      <c r="B65" s="10"/>
      <c r="C65" s="39"/>
      <c r="D65" s="10"/>
      <c r="E65" s="10"/>
      <c r="F65" s="10"/>
      <c r="G65" s="10"/>
      <c r="H65" s="10"/>
      <c r="I65" s="10"/>
      <c r="J65" s="10"/>
      <c r="K65" s="10"/>
      <c r="L65" s="10"/>
      <c r="M65" s="10"/>
      <c r="N65" s="10"/>
      <c r="O65" s="10"/>
      <c r="P65" s="10"/>
      <c r="Q65" s="10"/>
      <c r="R65" s="10"/>
      <c r="S65" s="10"/>
      <c r="T65" s="10"/>
      <c r="U65" s="10"/>
      <c r="V65" s="10"/>
      <c r="W65" s="10"/>
      <c r="X65" s="10"/>
      <c r="Y65" s="10"/>
      <c r="Z65" s="10"/>
    </row>
    <row r="66" spans="1:26" ht="12.75">
      <c r="A66" s="10"/>
      <c r="B66" s="10"/>
      <c r="C66" s="39"/>
      <c r="D66" s="10"/>
      <c r="E66" s="10"/>
      <c r="F66" s="10"/>
      <c r="G66" s="10"/>
      <c r="H66" s="10"/>
      <c r="I66" s="10"/>
      <c r="J66" s="10"/>
      <c r="K66" s="10"/>
      <c r="L66" s="10"/>
      <c r="M66" s="10"/>
      <c r="N66" s="10"/>
      <c r="O66" s="10"/>
      <c r="P66" s="10"/>
      <c r="Q66" s="10"/>
      <c r="R66" s="10"/>
      <c r="S66" s="10"/>
      <c r="T66" s="10"/>
      <c r="U66" s="10"/>
      <c r="V66" s="10"/>
      <c r="W66" s="10"/>
      <c r="X66" s="10"/>
      <c r="Y66" s="10"/>
      <c r="Z66" s="10"/>
    </row>
    <row r="67" spans="1:26" ht="12.75">
      <c r="A67" s="10"/>
      <c r="B67" s="10"/>
      <c r="C67" s="39"/>
      <c r="D67" s="10"/>
      <c r="E67" s="10"/>
      <c r="F67" s="10"/>
      <c r="G67" s="10"/>
      <c r="H67" s="10"/>
      <c r="I67" s="10"/>
      <c r="J67" s="10"/>
      <c r="K67" s="10"/>
      <c r="L67" s="10"/>
      <c r="M67" s="10"/>
      <c r="N67" s="10"/>
      <c r="O67" s="10"/>
      <c r="P67" s="10"/>
      <c r="Q67" s="10"/>
      <c r="R67" s="10"/>
      <c r="S67" s="10"/>
      <c r="T67" s="10"/>
      <c r="U67" s="10"/>
      <c r="V67" s="10"/>
      <c r="W67" s="10"/>
      <c r="X67" s="10"/>
      <c r="Y67" s="10"/>
      <c r="Z67" s="10"/>
    </row>
    <row r="68" spans="1:26" ht="12.75">
      <c r="A68" s="10"/>
      <c r="B68" s="10"/>
      <c r="C68" s="39"/>
      <c r="D68" s="10"/>
      <c r="E68" s="10"/>
      <c r="F68" s="10"/>
      <c r="G68" s="10"/>
      <c r="H68" s="10"/>
      <c r="I68" s="10"/>
      <c r="J68" s="10"/>
      <c r="K68" s="10"/>
      <c r="L68" s="10"/>
      <c r="M68" s="10"/>
      <c r="N68" s="10"/>
      <c r="O68" s="10"/>
      <c r="P68" s="10"/>
      <c r="Q68" s="10"/>
      <c r="R68" s="10"/>
      <c r="S68" s="10"/>
      <c r="T68" s="10"/>
      <c r="U68" s="10"/>
      <c r="V68" s="10"/>
      <c r="W68" s="10"/>
      <c r="X68" s="10"/>
      <c r="Y68" s="10"/>
      <c r="Z68" s="10"/>
    </row>
    <row r="69" spans="1:26" ht="12.75">
      <c r="A69" s="10"/>
      <c r="B69" s="10"/>
      <c r="C69" s="39"/>
      <c r="D69" s="10"/>
      <c r="E69" s="10"/>
      <c r="F69" s="10"/>
      <c r="G69" s="10"/>
      <c r="H69" s="10"/>
      <c r="I69" s="10"/>
      <c r="J69" s="10"/>
      <c r="K69" s="10"/>
      <c r="L69" s="10"/>
      <c r="M69" s="10"/>
      <c r="N69" s="10"/>
      <c r="O69" s="10"/>
      <c r="P69" s="10"/>
      <c r="Q69" s="10"/>
      <c r="R69" s="10"/>
      <c r="S69" s="10"/>
      <c r="T69" s="10"/>
      <c r="U69" s="10"/>
      <c r="V69" s="10"/>
      <c r="W69" s="10"/>
      <c r="X69" s="10"/>
      <c r="Y69" s="10"/>
      <c r="Z69" s="10"/>
    </row>
    <row r="70" spans="1:26" ht="12.75">
      <c r="A70" s="10"/>
      <c r="B70" s="10"/>
      <c r="C70" s="39"/>
      <c r="D70" s="10"/>
      <c r="E70" s="10"/>
      <c r="F70" s="10"/>
      <c r="G70" s="10"/>
      <c r="H70" s="10"/>
      <c r="I70" s="10"/>
      <c r="J70" s="10"/>
      <c r="K70" s="10"/>
      <c r="L70" s="10"/>
      <c r="M70" s="10"/>
      <c r="N70" s="10"/>
      <c r="O70" s="10"/>
      <c r="P70" s="10"/>
      <c r="Q70" s="10"/>
      <c r="R70" s="10"/>
      <c r="S70" s="10"/>
      <c r="T70" s="10"/>
      <c r="U70" s="10"/>
      <c r="V70" s="10"/>
      <c r="W70" s="10"/>
      <c r="X70" s="10"/>
      <c r="Y70" s="10"/>
      <c r="Z70" s="10"/>
    </row>
    <row r="71" spans="1:26" ht="12.7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2.7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2.7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2.7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2.7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2.7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2.7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2.7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2.7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2.7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2.7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2.7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2.7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2.7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2.7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2.7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2.7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2.7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2.7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2.7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2.7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2.7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2.7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2.7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2.7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2.7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2.7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2.7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2.7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2.7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2.7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2.7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2.7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2.7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2.7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2.7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2.7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2.7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2.7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2.7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2.7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2.7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2.7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2.7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2.7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2.7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2.7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2.7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2.7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2.7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2.7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2.7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2.7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2.7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2.7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2.7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2.7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2.7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2.7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2.7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2.7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2.7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2.7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2.7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2.7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2.7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2.7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2.7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2.7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2.7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2.7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2.7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2.7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2.7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2.7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2.7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2.7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2.7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2.7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2.7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2.7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2.7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2.7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2.7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2.7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2.7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2.7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2.7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2.7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2.7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2.7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2.7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2.7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2.7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2.7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2.7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2.7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2.7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2.7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2.7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2.7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2.7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2.7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2.7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2.7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2.7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2.7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2.7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2.7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2.7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2.7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2.7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2.7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2.7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2.7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2.7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2.7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2.7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2.7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2.7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2.7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2.7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2.7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2.7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2.7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2.7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2.7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2.7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2.7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2.7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2.7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sheetData>
  <sheetProtection sheet="1" objects="1" scenarios="1"/>
  <mergeCells count="2">
    <mergeCell ref="B3:E3"/>
    <mergeCell ref="B5:E5"/>
  </mergeCells>
  <printOptions/>
  <pageMargins left="0.75" right="0.75" top="1" bottom="1" header="0.5" footer="0.5"/>
  <pageSetup horizontalDpi="600" verticalDpi="600" orientation="portrait" paperSize="9"/>
  <drawing r:id="rId3"/>
  <legacyDrawing r:id="rId2"/>
</worksheet>
</file>

<file path=xl/worksheets/sheet6.xml><?xml version="1.0" encoding="utf-8"?>
<worksheet xmlns="http://schemas.openxmlformats.org/spreadsheetml/2006/main" xmlns:r="http://schemas.openxmlformats.org/officeDocument/2006/relationships">
  <sheetPr codeName="Blad4">
    <pageSetUpPr fitToPage="1"/>
  </sheetPr>
  <dimension ref="A1:AD108"/>
  <sheetViews>
    <sheetView zoomScalePageLayoutView="0" workbookViewId="0" topLeftCell="A19">
      <selection activeCell="B25" sqref="B25"/>
    </sheetView>
  </sheetViews>
  <sheetFormatPr defaultColWidth="9.140625" defaultRowHeight="12.75"/>
  <cols>
    <col min="1" max="1" width="2.8515625" style="0" customWidth="1"/>
    <col min="2" max="2" width="23.8515625" style="0" customWidth="1"/>
    <col min="3" max="3" width="10.7109375" style="0" customWidth="1"/>
    <col min="4" max="4" width="13.7109375" style="0" customWidth="1"/>
    <col min="6" max="6" width="7.00390625" style="0" customWidth="1"/>
    <col min="8" max="8" width="11.28125" style="0" customWidth="1"/>
    <col min="9" max="9" width="11.8515625" style="0" customWidth="1"/>
  </cols>
  <sheetData>
    <row r="1" ht="12.75" hidden="1">
      <c r="B1" t="s">
        <v>50</v>
      </c>
    </row>
    <row r="2" ht="12.75" hidden="1">
      <c r="B2" t="s">
        <v>51</v>
      </c>
    </row>
    <row r="3" spans="2:3" ht="12.75" hidden="1">
      <c r="B3" t="str">
        <f>IF(Energietarieven!B8="","",Energietarieven!B8)</f>
        <v>Elektriciteit</v>
      </c>
      <c r="C3">
        <f>IF(Energietarieven!B22="","",Energietarieven!B22)</f>
      </c>
    </row>
    <row r="4" spans="2:3" ht="12.75" hidden="1">
      <c r="B4" t="str">
        <f>IF(Energietarieven!B9="","",Energietarieven!B9)</f>
        <v>Elektriciteit daltarief</v>
      </c>
      <c r="C4">
        <f>IF(Energietarieven!B23="","",Energietarieven!B23)</f>
      </c>
    </row>
    <row r="5" spans="2:3" ht="12.75" hidden="1">
      <c r="B5" t="str">
        <f>IF(Energietarieven!B10="","",Energietarieven!B10)</f>
        <v>Elektriciteit plateautarief</v>
      </c>
      <c r="C5">
        <f>IF(Energietarieven!B24="","",Energietarieven!B24)</f>
      </c>
    </row>
    <row r="6" spans="2:3" ht="12.75" hidden="1">
      <c r="B6" t="str">
        <f>IF(Energietarieven!B11="","",Energietarieven!B11)</f>
        <v>Aardgas</v>
      </c>
      <c r="C6">
        <f>IF(Energietarieven!B25="","",Energietarieven!B25)</f>
      </c>
    </row>
    <row r="7" spans="2:3" ht="12.75" hidden="1">
      <c r="B7" t="str">
        <f>IF(Energietarieven!B12="","",Energietarieven!B12)</f>
        <v>Warmte</v>
      </c>
      <c r="C7">
        <f>IF(Energietarieven!B26="","",Energietarieven!B26)</f>
      </c>
    </row>
    <row r="8" spans="2:3" ht="12.75" hidden="1">
      <c r="B8" t="str">
        <f>IF(Energietarieven!B13="","",Energietarieven!B13)</f>
        <v>Koude</v>
      </c>
      <c r="C8">
        <f>IF(Energietarieven!B27="","",Energietarieven!B27)</f>
      </c>
    </row>
    <row r="9" spans="2:3" ht="12.75" hidden="1">
      <c r="B9">
        <f>IF(Energietarieven!B14="","",Energietarieven!B14)</f>
      </c>
      <c r="C9">
        <f>IF(Energietarieven!B28="","",Energietarieven!B28)</f>
      </c>
    </row>
    <row r="10" spans="2:3" ht="12.75" hidden="1">
      <c r="B10">
        <f>IF(Energietarieven!B15="","",Energietarieven!B15)</f>
      </c>
      <c r="C10">
        <f>IF(Energietarieven!B29="","",Energietarieven!B29)</f>
      </c>
    </row>
    <row r="11" spans="2:3" ht="12.75" hidden="1">
      <c r="B11">
        <f>IF(Energietarieven!B16="","",Energietarieven!B16)</f>
      </c>
      <c r="C11">
        <f>IF(Energietarieven!B30="","",Energietarieven!B30)</f>
      </c>
    </row>
    <row r="12" spans="2:3" ht="12.75" hidden="1">
      <c r="B12">
        <f>IF(Energietarieven!B17="","",Energietarieven!B17)</f>
      </c>
      <c r="C12">
        <f>IF(Energietarieven!B31="","",Energietarieven!B31)</f>
      </c>
    </row>
    <row r="13" spans="2:3" ht="12.75" hidden="1">
      <c r="B13">
        <f>IF(Energietarieven!B18="","",Energietarieven!B18)</f>
      </c>
      <c r="C13">
        <f>IF(Energietarieven!B32="","",Energietarieven!B32)</f>
      </c>
    </row>
    <row r="14" spans="2:3" ht="12.75" hidden="1">
      <c r="B14">
        <f>IF(Energietarieven!B19="","",Energietarieven!B19)</f>
      </c>
      <c r="C14">
        <f>IF(Energietarieven!B33="","",Energietarieven!B33)</f>
      </c>
    </row>
    <row r="15" spans="2:3" ht="12.75" hidden="1">
      <c r="B15">
        <f>IF(Energietarieven!B20="","",Energietarieven!B20)</f>
      </c>
      <c r="C15">
        <f>IF(Energietarieven!B34="","",Energietarieven!B34)</f>
      </c>
    </row>
    <row r="16" ht="12.75" hidden="1"/>
    <row r="17" ht="12.75" hidden="1"/>
    <row r="18" ht="12.75" hidden="1"/>
    <row r="19" spans="1:30" ht="12.7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row>
    <row r="20" spans="1:30" ht="12.7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row>
    <row r="21" spans="1:30" ht="12.7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row>
    <row r="22" spans="1:30" ht="12.7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row>
    <row r="23" spans="1:30" ht="13.5" thickBo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row>
    <row r="24" spans="1:30" ht="13.5" thickTop="1">
      <c r="A24" s="7"/>
      <c r="B24" s="56" t="s">
        <v>121</v>
      </c>
      <c r="C24" s="57"/>
      <c r="D24" s="57"/>
      <c r="E24" s="57"/>
      <c r="F24" s="57"/>
      <c r="G24" s="57"/>
      <c r="H24" s="57"/>
      <c r="I24" s="65"/>
      <c r="J24" s="7"/>
      <c r="K24" s="7"/>
      <c r="L24" s="7"/>
      <c r="M24" s="7"/>
      <c r="N24" s="7"/>
      <c r="O24" s="7"/>
      <c r="P24" s="7"/>
      <c r="Q24" s="7"/>
      <c r="R24" s="7"/>
      <c r="S24" s="7"/>
      <c r="T24" s="7"/>
      <c r="U24" s="7"/>
      <c r="V24" s="7"/>
      <c r="W24" s="7"/>
      <c r="X24" s="7"/>
      <c r="Y24" s="7"/>
      <c r="Z24" s="7"/>
      <c r="AA24" s="7"/>
      <c r="AB24" s="7"/>
      <c r="AC24" s="7"/>
      <c r="AD24" s="7"/>
    </row>
    <row r="25" spans="1:30" ht="15.75">
      <c r="A25" s="7"/>
      <c r="B25" s="85" t="str">
        <f>"Maatregel: "&amp;mtr_1!B3</f>
        <v>Maatregel: Voorbeeld maatregel</v>
      </c>
      <c r="C25" s="59"/>
      <c r="D25" s="42"/>
      <c r="E25" s="42"/>
      <c r="F25" s="42"/>
      <c r="G25" s="42"/>
      <c r="H25" s="42"/>
      <c r="I25" s="66"/>
      <c r="J25" s="7"/>
      <c r="K25" s="7"/>
      <c r="L25" s="7"/>
      <c r="M25" s="7"/>
      <c r="N25" s="7"/>
      <c r="O25" s="7"/>
      <c r="P25" s="7"/>
      <c r="Q25" s="7"/>
      <c r="R25" s="7"/>
      <c r="S25" s="7"/>
      <c r="T25" s="7"/>
      <c r="U25" s="7"/>
      <c r="V25" s="7"/>
      <c r="W25" s="7"/>
      <c r="X25" s="7"/>
      <c r="Y25" s="7"/>
      <c r="Z25" s="7"/>
      <c r="AA25" s="7"/>
      <c r="AB25" s="7"/>
      <c r="AC25" s="7"/>
      <c r="AD25" s="7"/>
    </row>
    <row r="26" spans="1:30" ht="12.75">
      <c r="A26" s="7"/>
      <c r="B26" s="58"/>
      <c r="C26" s="42"/>
      <c r="D26" s="42"/>
      <c r="E26" s="42"/>
      <c r="F26" s="42"/>
      <c r="G26" s="42"/>
      <c r="H26" s="42"/>
      <c r="I26" s="66"/>
      <c r="J26" s="7"/>
      <c r="K26" s="7"/>
      <c r="L26" s="7"/>
      <c r="M26" s="7"/>
      <c r="N26" s="7"/>
      <c r="O26" s="7"/>
      <c r="P26" s="7"/>
      <c r="Q26" s="7"/>
      <c r="R26" s="7"/>
      <c r="S26" s="7"/>
      <c r="T26" s="7"/>
      <c r="U26" s="7"/>
      <c r="V26" s="7"/>
      <c r="W26" s="7"/>
      <c r="X26" s="7"/>
      <c r="Y26" s="7"/>
      <c r="Z26" s="7"/>
      <c r="AA26" s="7"/>
      <c r="AB26" s="7"/>
      <c r="AC26" s="7"/>
      <c r="AD26" s="7"/>
    </row>
    <row r="27" spans="1:30" ht="12.75">
      <c r="A27" s="7"/>
      <c r="B27" s="86" t="s">
        <v>1</v>
      </c>
      <c r="C27" s="87" t="s">
        <v>45</v>
      </c>
      <c r="D27" s="87" t="s">
        <v>46</v>
      </c>
      <c r="E27" s="87" t="s">
        <v>47</v>
      </c>
      <c r="F27" s="87" t="s">
        <v>48</v>
      </c>
      <c r="G27" s="88" t="s">
        <v>47</v>
      </c>
      <c r="H27" s="87" t="s">
        <v>45</v>
      </c>
      <c r="I27" s="89" t="s">
        <v>49</v>
      </c>
      <c r="J27" s="7"/>
      <c r="K27" s="7"/>
      <c r="L27" s="7"/>
      <c r="M27" s="7"/>
      <c r="N27" s="7"/>
      <c r="O27" s="7"/>
      <c r="P27" s="7"/>
      <c r="Q27" s="7"/>
      <c r="R27" s="7"/>
      <c r="S27" s="7"/>
      <c r="T27" s="7"/>
      <c r="U27" s="7"/>
      <c r="V27" s="7"/>
      <c r="W27" s="7"/>
      <c r="X27" s="7"/>
      <c r="Y27" s="7"/>
      <c r="Z27" s="7"/>
      <c r="AA27" s="7"/>
      <c r="AB27" s="7"/>
      <c r="AC27" s="7"/>
      <c r="AD27" s="7"/>
    </row>
    <row r="28" spans="1:30" ht="12.75">
      <c r="A28" s="7"/>
      <c r="B28" s="90"/>
      <c r="C28" s="91"/>
      <c r="D28" s="91"/>
      <c r="E28" s="91"/>
      <c r="F28" s="91"/>
      <c r="G28" s="91"/>
      <c r="H28" s="92" t="s">
        <v>16</v>
      </c>
      <c r="I28" s="93" t="s">
        <v>16</v>
      </c>
      <c r="J28" s="7"/>
      <c r="K28" s="7"/>
      <c r="L28" s="7"/>
      <c r="M28" s="7"/>
      <c r="N28" s="7"/>
      <c r="O28" s="7"/>
      <c r="P28" s="7"/>
      <c r="Q28" s="7"/>
      <c r="R28" s="7"/>
      <c r="S28" s="7"/>
      <c r="T28" s="7"/>
      <c r="U28" s="7"/>
      <c r="V28" s="7"/>
      <c r="W28" s="7"/>
      <c r="X28" s="7"/>
      <c r="Y28" s="7"/>
      <c r="Z28" s="7"/>
      <c r="AA28" s="7"/>
      <c r="AB28" s="7"/>
      <c r="AC28" s="7"/>
      <c r="AD28" s="7"/>
    </row>
    <row r="29" spans="1:30" ht="12.75">
      <c r="A29" s="7"/>
      <c r="B29" s="60" t="s">
        <v>61</v>
      </c>
      <c r="C29" s="42"/>
      <c r="D29" s="42"/>
      <c r="E29" s="42"/>
      <c r="F29" s="42"/>
      <c r="G29" s="42"/>
      <c r="H29" s="42"/>
      <c r="I29" s="66"/>
      <c r="J29" s="7"/>
      <c r="K29" s="7"/>
      <c r="L29" s="7"/>
      <c r="M29" s="7"/>
      <c r="N29" s="7"/>
      <c r="O29" s="7"/>
      <c r="P29" s="7"/>
      <c r="Q29" s="7"/>
      <c r="R29" s="7"/>
      <c r="S29" s="7"/>
      <c r="T29" s="7"/>
      <c r="U29" s="7"/>
      <c r="V29" s="7"/>
      <c r="W29" s="7"/>
      <c r="X29" s="7"/>
      <c r="Y29" s="7"/>
      <c r="Z29" s="7"/>
      <c r="AA29" s="7"/>
      <c r="AB29" s="7"/>
      <c r="AC29" s="7"/>
      <c r="AD29" s="7"/>
    </row>
    <row r="30" spans="1:30" ht="12.75">
      <c r="A30" s="7"/>
      <c r="B30" s="105" t="s">
        <v>4</v>
      </c>
      <c r="C30" s="106">
        <v>50000</v>
      </c>
      <c r="D30" s="106"/>
      <c r="E30" s="42" t="str">
        <f>IF($B30="","",VLOOKUP($B30,Energietarieven!$B$8:$C$13,2,0))</f>
        <v>[kWh]</v>
      </c>
      <c r="F30" s="42">
        <f>IF($B30="","",VLOOKUP($B30,Energietarieven!$B$8:$D$13,3,0))</f>
        <v>0.05</v>
      </c>
      <c r="G30" s="42" t="str">
        <f>IF($B30="","",VLOOKUP($B30,Energietarieven!$B$8:$E$13,4,0))</f>
        <v>[€/kWh]</v>
      </c>
      <c r="H30" s="61">
        <f aca="true" t="shared" si="0" ref="H30:I33">$F30*C30</f>
        <v>2500</v>
      </c>
      <c r="I30" s="69">
        <f t="shared" si="0"/>
        <v>0</v>
      </c>
      <c r="J30" s="7"/>
      <c r="K30" s="7"/>
      <c r="L30" s="7"/>
      <c r="M30" s="7"/>
      <c r="N30" s="7"/>
      <c r="O30" s="7"/>
      <c r="P30" s="7"/>
      <c r="Q30" s="7"/>
      <c r="R30" s="7"/>
      <c r="S30" s="7"/>
      <c r="T30" s="7"/>
      <c r="U30" s="7"/>
      <c r="V30" s="7"/>
      <c r="W30" s="7"/>
      <c r="X30" s="7"/>
      <c r="Y30" s="7"/>
      <c r="Z30" s="7"/>
      <c r="AA30" s="7"/>
      <c r="AB30" s="7"/>
      <c r="AC30" s="7"/>
      <c r="AD30" s="7"/>
    </row>
    <row r="31" spans="1:30" ht="12.75">
      <c r="A31" s="7"/>
      <c r="B31" s="105" t="s">
        <v>8</v>
      </c>
      <c r="C31" s="106"/>
      <c r="D31" s="106">
        <v>100</v>
      </c>
      <c r="E31" s="42" t="str">
        <f>IF(B31="","",VLOOKUP(B31,Energietarieven!$B$8:$C$13,2,0))</f>
        <v>[m3]</v>
      </c>
      <c r="F31" s="42">
        <f>IF($B31="","",VLOOKUP($B31,Energietarieven!$B$8:$D$13,3,0))</f>
        <v>0.25</v>
      </c>
      <c r="G31" s="42" t="str">
        <f>IF($B31="","",VLOOKUP($B31,Energietarieven!$B$8:$E$13,4,0))</f>
        <v>[€/m3]</v>
      </c>
      <c r="H31" s="61">
        <f t="shared" si="0"/>
        <v>0</v>
      </c>
      <c r="I31" s="69">
        <f t="shared" si="0"/>
        <v>25</v>
      </c>
      <c r="J31" s="7"/>
      <c r="K31" s="7"/>
      <c r="L31" s="7"/>
      <c r="M31" s="7"/>
      <c r="N31" s="7"/>
      <c r="O31" s="7"/>
      <c r="P31" s="7"/>
      <c r="Q31" s="7"/>
      <c r="R31" s="7"/>
      <c r="S31" s="7"/>
      <c r="T31" s="7"/>
      <c r="U31" s="7"/>
      <c r="V31" s="7"/>
      <c r="W31" s="7"/>
      <c r="X31" s="7"/>
      <c r="Y31" s="7"/>
      <c r="Z31" s="7"/>
      <c r="AA31" s="7"/>
      <c r="AB31" s="7"/>
      <c r="AC31" s="7"/>
      <c r="AD31" s="7"/>
    </row>
    <row r="32" spans="1:30" ht="12.75">
      <c r="A32" s="7"/>
      <c r="B32" s="105" t="s">
        <v>10</v>
      </c>
      <c r="C32" s="106"/>
      <c r="D32" s="106"/>
      <c r="E32" s="42" t="str">
        <f>IF(B32="","",VLOOKUP(B32,Energietarieven!$B$8:$C$13,2,0))</f>
        <v>[GJth]</v>
      </c>
      <c r="F32" s="42">
        <f>IF($B32="","",VLOOKUP($B32,Energietarieven!$B$8:$D$13,3,0))</f>
        <v>8.78</v>
      </c>
      <c r="G32" s="42" t="str">
        <f>IF($B32="","",VLOOKUP($B32,Energietarieven!$B$8:$E$13,4,0))</f>
        <v>[€/GJth]</v>
      </c>
      <c r="H32" s="61">
        <f t="shared" si="0"/>
        <v>0</v>
      </c>
      <c r="I32" s="69">
        <f t="shared" si="0"/>
        <v>0</v>
      </c>
      <c r="J32" s="7"/>
      <c r="K32" s="7"/>
      <c r="L32" s="7"/>
      <c r="M32" s="7"/>
      <c r="N32" s="7"/>
      <c r="O32" s="7"/>
      <c r="P32" s="7"/>
      <c r="Q32" s="7"/>
      <c r="R32" s="7"/>
      <c r="S32" s="7"/>
      <c r="T32" s="7"/>
      <c r="U32" s="7"/>
      <c r="V32" s="7"/>
      <c r="W32" s="7"/>
      <c r="X32" s="7"/>
      <c r="Y32" s="7"/>
      <c r="Z32" s="7"/>
      <c r="AA32" s="7"/>
      <c r="AB32" s="7"/>
      <c r="AC32" s="7"/>
      <c r="AD32" s="7"/>
    </row>
    <row r="33" spans="1:30" ht="12.75">
      <c r="A33" s="7"/>
      <c r="B33" s="105" t="s">
        <v>12</v>
      </c>
      <c r="C33" s="106"/>
      <c r="D33" s="106"/>
      <c r="E33" s="42" t="str">
        <f>IF(B33="","",VLOOKUP(B33,Energietarieven!$B$8:$C$13,2,0))</f>
        <v>[GJth]</v>
      </c>
      <c r="F33" s="42">
        <f>IF($B33="","",VLOOKUP($B33,Energietarieven!$B$8:$D$13,3,0))</f>
        <v>4.63</v>
      </c>
      <c r="G33" s="42" t="str">
        <f>IF($B33="","",VLOOKUP($B33,Energietarieven!$B$8:$E$13,4,0))</f>
        <v>[€/GJth]</v>
      </c>
      <c r="H33" s="61">
        <f t="shared" si="0"/>
        <v>0</v>
      </c>
      <c r="I33" s="69">
        <f t="shared" si="0"/>
        <v>0</v>
      </c>
      <c r="J33" s="7"/>
      <c r="K33" s="7"/>
      <c r="L33" s="7"/>
      <c r="M33" s="7"/>
      <c r="N33" s="7"/>
      <c r="O33" s="7"/>
      <c r="P33" s="7"/>
      <c r="Q33" s="7"/>
      <c r="R33" s="7"/>
      <c r="S33" s="7"/>
      <c r="T33" s="7"/>
      <c r="U33" s="7"/>
      <c r="V33" s="7"/>
      <c r="W33" s="7"/>
      <c r="X33" s="7"/>
      <c r="Y33" s="7"/>
      <c r="Z33" s="7"/>
      <c r="AA33" s="7"/>
      <c r="AB33" s="7"/>
      <c r="AC33" s="7"/>
      <c r="AD33" s="7"/>
    </row>
    <row r="34" spans="1:30" ht="12.75">
      <c r="A34" s="7"/>
      <c r="B34" s="105"/>
      <c r="C34" s="97"/>
      <c r="D34" s="97"/>
      <c r="E34" s="42">
        <f>IF(B34="","",VLOOKUP(B34,Energietarieven!$B$8:$C$13,2,0))</f>
      </c>
      <c r="F34" s="42">
        <f>IF($B34="","",VLOOKUP($B34,Energietarieven!$B$8:$D$13,3,0))</f>
      </c>
      <c r="G34" s="42"/>
      <c r="H34" s="42"/>
      <c r="I34" s="66"/>
      <c r="J34" s="7"/>
      <c r="K34" s="7"/>
      <c r="L34" s="7"/>
      <c r="M34" s="7"/>
      <c r="N34" s="7"/>
      <c r="O34" s="7"/>
      <c r="P34" s="7"/>
      <c r="Q34" s="7"/>
      <c r="R34" s="7"/>
      <c r="S34" s="7"/>
      <c r="T34" s="7"/>
      <c r="U34" s="7"/>
      <c r="V34" s="7"/>
      <c r="W34" s="7"/>
      <c r="X34" s="7"/>
      <c r="Y34" s="7"/>
      <c r="Z34" s="7"/>
      <c r="AA34" s="7"/>
      <c r="AB34" s="7"/>
      <c r="AC34" s="7"/>
      <c r="AD34" s="7"/>
    </row>
    <row r="35" spans="1:30" ht="12.75">
      <c r="A35" s="7"/>
      <c r="B35" s="62" t="s">
        <v>52</v>
      </c>
      <c r="C35" s="63"/>
      <c r="D35" s="63"/>
      <c r="E35" s="63"/>
      <c r="F35" s="63"/>
      <c r="G35" s="63"/>
      <c r="H35" s="67">
        <f>SUM(H30:H33)</f>
        <v>2500</v>
      </c>
      <c r="I35" s="68">
        <f>SUM(I30:I33)</f>
        <v>25</v>
      </c>
      <c r="J35" s="7"/>
      <c r="K35" s="7"/>
      <c r="L35" s="7"/>
      <c r="M35" s="7"/>
      <c r="N35" s="7"/>
      <c r="O35" s="7"/>
      <c r="P35" s="7"/>
      <c r="Q35" s="7"/>
      <c r="R35" s="7"/>
      <c r="S35" s="7"/>
      <c r="T35" s="7"/>
      <c r="U35" s="7"/>
      <c r="V35" s="7"/>
      <c r="W35" s="7"/>
      <c r="X35" s="7"/>
      <c r="Y35" s="7"/>
      <c r="Z35" s="7"/>
      <c r="AA35" s="7"/>
      <c r="AB35" s="7"/>
      <c r="AC35" s="7"/>
      <c r="AD35" s="7"/>
    </row>
    <row r="36" spans="1:30" ht="12.75">
      <c r="A36" s="7"/>
      <c r="B36" s="58"/>
      <c r="C36" s="42"/>
      <c r="D36" s="42"/>
      <c r="E36" s="42"/>
      <c r="F36" s="42"/>
      <c r="G36" s="42"/>
      <c r="H36" s="42"/>
      <c r="I36" s="66"/>
      <c r="J36" s="7"/>
      <c r="K36" s="7"/>
      <c r="L36" s="7"/>
      <c r="M36" s="7"/>
      <c r="N36" s="7"/>
      <c r="O36" s="7"/>
      <c r="P36" s="7"/>
      <c r="Q36" s="7"/>
      <c r="R36" s="7"/>
      <c r="S36" s="7"/>
      <c r="T36" s="7"/>
      <c r="U36" s="7"/>
      <c r="V36" s="7"/>
      <c r="W36" s="7"/>
      <c r="X36" s="7"/>
      <c r="Y36" s="7"/>
      <c r="Z36" s="7"/>
      <c r="AA36" s="7"/>
      <c r="AB36" s="7"/>
      <c r="AC36" s="7"/>
      <c r="AD36" s="7"/>
    </row>
    <row r="37" spans="1:30" ht="12.75">
      <c r="A37" s="7"/>
      <c r="B37" s="60" t="s">
        <v>62</v>
      </c>
      <c r="C37" s="42"/>
      <c r="D37" s="42"/>
      <c r="E37" s="42"/>
      <c r="F37" s="42"/>
      <c r="G37" s="42"/>
      <c r="H37" s="42"/>
      <c r="I37" s="66"/>
      <c r="J37" s="7"/>
      <c r="K37" s="7"/>
      <c r="L37" s="7"/>
      <c r="M37" s="7"/>
      <c r="N37" s="7"/>
      <c r="O37" s="7"/>
      <c r="P37" s="7"/>
      <c r="Q37" s="7"/>
      <c r="R37" s="7"/>
      <c r="S37" s="7"/>
      <c r="T37" s="7"/>
      <c r="U37" s="7"/>
      <c r="V37" s="7"/>
      <c r="W37" s="7"/>
      <c r="X37" s="7"/>
      <c r="Y37" s="7"/>
      <c r="Z37" s="7"/>
      <c r="AA37" s="7"/>
      <c r="AB37" s="7"/>
      <c r="AC37" s="7"/>
      <c r="AD37" s="7"/>
    </row>
    <row r="38" spans="1:30" ht="12.75">
      <c r="A38" s="7"/>
      <c r="B38" s="58" t="s">
        <v>57</v>
      </c>
      <c r="C38" s="42"/>
      <c r="D38" s="42"/>
      <c r="E38" s="42"/>
      <c r="F38" s="42"/>
      <c r="G38" s="42"/>
      <c r="H38" s="42"/>
      <c r="I38" s="66"/>
      <c r="J38" s="7"/>
      <c r="K38" s="7"/>
      <c r="L38" s="7"/>
      <c r="M38" s="7"/>
      <c r="N38" s="7"/>
      <c r="O38" s="7"/>
      <c r="P38" s="7"/>
      <c r="Q38" s="7"/>
      <c r="R38" s="7"/>
      <c r="S38" s="7"/>
      <c r="T38" s="7"/>
      <c r="U38" s="7"/>
      <c r="V38" s="7"/>
      <c r="W38" s="7"/>
      <c r="X38" s="7"/>
      <c r="Y38" s="7"/>
      <c r="Z38" s="7"/>
      <c r="AA38" s="7"/>
      <c r="AB38" s="7"/>
      <c r="AC38" s="7"/>
      <c r="AD38" s="7"/>
    </row>
    <row r="39" spans="1:30" ht="12.75">
      <c r="A39" s="7"/>
      <c r="B39" s="64" t="s">
        <v>58</v>
      </c>
      <c r="C39" s="42"/>
      <c r="D39" s="106">
        <v>100000</v>
      </c>
      <c r="E39" s="42" t="s">
        <v>16</v>
      </c>
      <c r="F39" s="42"/>
      <c r="G39" s="42"/>
      <c r="H39" s="42"/>
      <c r="I39" s="66"/>
      <c r="J39" s="7"/>
      <c r="K39" s="7"/>
      <c r="L39" s="7"/>
      <c r="M39" s="7"/>
      <c r="N39" s="7"/>
      <c r="O39" s="7"/>
      <c r="P39" s="7"/>
      <c r="Q39" s="7"/>
      <c r="R39" s="7"/>
      <c r="S39" s="7"/>
      <c r="T39" s="7"/>
      <c r="U39" s="7"/>
      <c r="V39" s="7"/>
      <c r="W39" s="7"/>
      <c r="X39" s="7"/>
      <c r="Y39" s="7"/>
      <c r="Z39" s="7"/>
      <c r="AA39" s="7"/>
      <c r="AB39" s="7"/>
      <c r="AC39" s="7"/>
      <c r="AD39" s="7"/>
    </row>
    <row r="40" spans="1:30" ht="12.75">
      <c r="A40" s="7"/>
      <c r="B40" s="64" t="s">
        <v>59</v>
      </c>
      <c r="C40" s="42"/>
      <c r="D40" s="107">
        <v>0.03</v>
      </c>
      <c r="E40" s="42"/>
      <c r="F40" s="42"/>
      <c r="G40" s="42"/>
      <c r="H40" s="42"/>
      <c r="I40" s="66"/>
      <c r="J40" s="7"/>
      <c r="K40" s="7"/>
      <c r="L40" s="7"/>
      <c r="M40" s="7"/>
      <c r="N40" s="7"/>
      <c r="O40" s="7"/>
      <c r="P40" s="7"/>
      <c r="Q40" s="7"/>
      <c r="R40" s="7"/>
      <c r="S40" s="7"/>
      <c r="T40" s="7"/>
      <c r="U40" s="7"/>
      <c r="V40" s="7"/>
      <c r="W40" s="7"/>
      <c r="X40" s="7"/>
      <c r="Y40" s="7"/>
      <c r="Z40" s="7"/>
      <c r="AA40" s="7"/>
      <c r="AB40" s="7"/>
      <c r="AC40" s="7"/>
      <c r="AD40" s="7"/>
    </row>
    <row r="41" spans="1:30" ht="12.75">
      <c r="A41" s="7"/>
      <c r="B41" s="58" t="s">
        <v>56</v>
      </c>
      <c r="C41" s="42"/>
      <c r="D41" s="61">
        <f>D40*D39</f>
        <v>3000</v>
      </c>
      <c r="E41" s="42" t="s">
        <v>60</v>
      </c>
      <c r="F41" s="42"/>
      <c r="G41" s="42"/>
      <c r="H41" s="42"/>
      <c r="I41" s="66"/>
      <c r="J41" s="7"/>
      <c r="K41" s="7"/>
      <c r="L41" s="7"/>
      <c r="M41" s="7"/>
      <c r="N41" s="7"/>
      <c r="O41" s="7"/>
      <c r="P41" s="7"/>
      <c r="Q41" s="7"/>
      <c r="R41" s="7"/>
      <c r="S41" s="7"/>
      <c r="T41" s="7"/>
      <c r="U41" s="7"/>
      <c r="V41" s="7"/>
      <c r="W41" s="7"/>
      <c r="X41" s="7"/>
      <c r="Y41" s="7"/>
      <c r="Z41" s="7"/>
      <c r="AA41" s="7"/>
      <c r="AB41" s="7"/>
      <c r="AC41" s="7"/>
      <c r="AD41" s="7"/>
    </row>
    <row r="42" spans="1:30" ht="12.75">
      <c r="A42" s="7"/>
      <c r="B42" s="58" t="s">
        <v>64</v>
      </c>
      <c r="C42" s="42"/>
      <c r="D42" s="42"/>
      <c r="E42" s="42"/>
      <c r="F42" s="42"/>
      <c r="G42" s="42"/>
      <c r="H42" s="42"/>
      <c r="I42" s="66"/>
      <c r="J42" s="7"/>
      <c r="K42" s="7"/>
      <c r="L42" s="7"/>
      <c r="M42" s="7"/>
      <c r="N42" s="7"/>
      <c r="O42" s="7"/>
      <c r="P42" s="7"/>
      <c r="Q42" s="7"/>
      <c r="R42" s="7"/>
      <c r="S42" s="7"/>
      <c r="T42" s="7"/>
      <c r="U42" s="7"/>
      <c r="V42" s="7"/>
      <c r="W42" s="7"/>
      <c r="X42" s="7"/>
      <c r="Y42" s="7"/>
      <c r="Z42" s="7"/>
      <c r="AA42" s="7"/>
      <c r="AB42" s="7"/>
      <c r="AC42" s="7"/>
      <c r="AD42" s="7"/>
    </row>
    <row r="43" spans="1:30" ht="12.75">
      <c r="A43" s="7"/>
      <c r="B43" s="64" t="s">
        <v>65</v>
      </c>
      <c r="C43" s="42"/>
      <c r="D43" s="106">
        <f>20*40</f>
        <v>800</v>
      </c>
      <c r="E43" s="42" t="s">
        <v>60</v>
      </c>
      <c r="F43" s="42"/>
      <c r="G43" s="42"/>
      <c r="H43" s="42"/>
      <c r="I43" s="66"/>
      <c r="J43" s="7"/>
      <c r="K43" s="7"/>
      <c r="L43" s="7"/>
      <c r="M43" s="7"/>
      <c r="N43" s="7"/>
      <c r="O43" s="7"/>
      <c r="P43" s="7"/>
      <c r="Q43" s="7"/>
      <c r="R43" s="7"/>
      <c r="S43" s="7"/>
      <c r="T43" s="7"/>
      <c r="U43" s="7"/>
      <c r="V43" s="7"/>
      <c r="W43" s="7"/>
      <c r="X43" s="7"/>
      <c r="Y43" s="7"/>
      <c r="Z43" s="7"/>
      <c r="AA43" s="7"/>
      <c r="AB43" s="7"/>
      <c r="AC43" s="7"/>
      <c r="AD43" s="7"/>
    </row>
    <row r="44" spans="1:30" ht="12.75">
      <c r="A44" s="7"/>
      <c r="B44" s="64" t="s">
        <v>66</v>
      </c>
      <c r="C44" s="42"/>
      <c r="D44" s="97">
        <v>1200</v>
      </c>
      <c r="E44" s="42" t="s">
        <v>60</v>
      </c>
      <c r="F44" s="42"/>
      <c r="G44" s="42"/>
      <c r="H44" s="42"/>
      <c r="I44" s="66"/>
      <c r="J44" s="7"/>
      <c r="K44" s="7"/>
      <c r="L44" s="7"/>
      <c r="M44" s="7"/>
      <c r="N44" s="7"/>
      <c r="O44" s="7"/>
      <c r="P44" s="7"/>
      <c r="Q44" s="7"/>
      <c r="R44" s="7"/>
      <c r="S44" s="7"/>
      <c r="T44" s="7"/>
      <c r="U44" s="7"/>
      <c r="V44" s="7"/>
      <c r="W44" s="7"/>
      <c r="X44" s="7"/>
      <c r="Y44" s="7"/>
      <c r="Z44" s="7"/>
      <c r="AA44" s="7"/>
      <c r="AB44" s="7"/>
      <c r="AC44" s="7"/>
      <c r="AD44" s="7"/>
    </row>
    <row r="45" spans="1:30" ht="12.75">
      <c r="A45" s="7"/>
      <c r="B45" s="58" t="s">
        <v>67</v>
      </c>
      <c r="C45" s="42"/>
      <c r="D45" s="61">
        <f>D44+D43</f>
        <v>2000</v>
      </c>
      <c r="E45" s="42" t="s">
        <v>60</v>
      </c>
      <c r="F45" s="42"/>
      <c r="G45" s="42"/>
      <c r="H45" s="42"/>
      <c r="I45" s="66"/>
      <c r="J45" s="7"/>
      <c r="K45" s="7"/>
      <c r="L45" s="7"/>
      <c r="M45" s="7"/>
      <c r="N45" s="7"/>
      <c r="O45" s="7"/>
      <c r="P45" s="7"/>
      <c r="Q45" s="7"/>
      <c r="R45" s="7"/>
      <c r="S45" s="7"/>
      <c r="T45" s="7"/>
      <c r="U45" s="7"/>
      <c r="V45" s="7"/>
      <c r="W45" s="7"/>
      <c r="X45" s="7"/>
      <c r="Y45" s="7"/>
      <c r="Z45" s="7"/>
      <c r="AA45" s="7"/>
      <c r="AB45" s="7"/>
      <c r="AC45" s="7"/>
      <c r="AD45" s="7"/>
    </row>
    <row r="46" spans="1:30" ht="12.75">
      <c r="A46" s="7"/>
      <c r="B46" s="62" t="s">
        <v>63</v>
      </c>
      <c r="C46" s="63"/>
      <c r="D46" s="63"/>
      <c r="E46" s="63"/>
      <c r="F46" s="63"/>
      <c r="G46" s="63"/>
      <c r="H46" s="63"/>
      <c r="I46" s="68">
        <f>D41-D45</f>
        <v>1000</v>
      </c>
      <c r="J46" s="7"/>
      <c r="K46" s="7"/>
      <c r="L46" s="7"/>
      <c r="M46" s="7"/>
      <c r="N46" s="7"/>
      <c r="O46" s="7"/>
      <c r="P46" s="7"/>
      <c r="Q46" s="7"/>
      <c r="R46" s="7"/>
      <c r="S46" s="7"/>
      <c r="T46" s="7"/>
      <c r="U46" s="7"/>
      <c r="V46" s="7"/>
      <c r="W46" s="7"/>
      <c r="X46" s="7"/>
      <c r="Y46" s="7"/>
      <c r="Z46" s="7"/>
      <c r="AA46" s="7"/>
      <c r="AB46" s="7"/>
      <c r="AC46" s="7"/>
      <c r="AD46" s="7"/>
    </row>
    <row r="47" spans="1:30" ht="12.75">
      <c r="A47" s="7"/>
      <c r="B47" s="58"/>
      <c r="C47" s="42"/>
      <c r="D47" s="42"/>
      <c r="E47" s="42"/>
      <c r="F47" s="42"/>
      <c r="G47" s="42"/>
      <c r="H47" s="42"/>
      <c r="I47" s="66"/>
      <c r="J47" s="7"/>
      <c r="K47" s="7"/>
      <c r="L47" s="7"/>
      <c r="M47" s="7"/>
      <c r="N47" s="7"/>
      <c r="O47" s="7"/>
      <c r="P47" s="7"/>
      <c r="Q47" s="7"/>
      <c r="R47" s="7"/>
      <c r="S47" s="7"/>
      <c r="T47" s="7"/>
      <c r="U47" s="7"/>
      <c r="V47" s="7"/>
      <c r="W47" s="7"/>
      <c r="X47" s="7"/>
      <c r="Y47" s="7"/>
      <c r="Z47" s="7"/>
      <c r="AA47" s="7"/>
      <c r="AB47" s="7"/>
      <c r="AC47" s="7"/>
      <c r="AD47" s="7"/>
    </row>
    <row r="48" spans="1:30" ht="12.75">
      <c r="A48" s="7"/>
      <c r="B48" s="60" t="s">
        <v>68</v>
      </c>
      <c r="C48" s="42"/>
      <c r="D48" s="42"/>
      <c r="E48" s="42"/>
      <c r="F48" s="42"/>
      <c r="G48" s="42"/>
      <c r="H48" s="42"/>
      <c r="I48" s="66"/>
      <c r="J48" s="7"/>
      <c r="K48" s="7"/>
      <c r="L48" s="7"/>
      <c r="M48" s="7"/>
      <c r="N48" s="7"/>
      <c r="O48" s="7"/>
      <c r="P48" s="7"/>
      <c r="Q48" s="7"/>
      <c r="R48" s="7"/>
      <c r="S48" s="7"/>
      <c r="T48" s="7"/>
      <c r="U48" s="7"/>
      <c r="V48" s="7"/>
      <c r="W48" s="7"/>
      <c r="X48" s="7"/>
      <c r="Y48" s="7"/>
      <c r="Z48" s="7"/>
      <c r="AA48" s="7"/>
      <c r="AB48" s="7"/>
      <c r="AC48" s="7"/>
      <c r="AD48" s="7"/>
    </row>
    <row r="49" spans="1:30" ht="12.75">
      <c r="A49" s="7"/>
      <c r="B49" s="58" t="s">
        <v>73</v>
      </c>
      <c r="C49" s="42"/>
      <c r="D49" s="42"/>
      <c r="E49" s="42"/>
      <c r="F49" s="42"/>
      <c r="G49" s="42"/>
      <c r="H49" s="42"/>
      <c r="I49" s="66"/>
      <c r="J49" s="7"/>
      <c r="K49" s="7"/>
      <c r="L49" s="7"/>
      <c r="M49" s="7"/>
      <c r="N49" s="7"/>
      <c r="O49" s="7"/>
      <c r="P49" s="7"/>
      <c r="Q49" s="7"/>
      <c r="R49" s="7"/>
      <c r="S49" s="7"/>
      <c r="T49" s="7"/>
      <c r="U49" s="7"/>
      <c r="V49" s="7"/>
      <c r="W49" s="7"/>
      <c r="X49" s="7"/>
      <c r="Y49" s="7"/>
      <c r="Z49" s="7"/>
      <c r="AA49" s="7"/>
      <c r="AB49" s="7"/>
      <c r="AC49" s="7"/>
      <c r="AD49" s="7"/>
    </row>
    <row r="50" spans="1:30" ht="12.75">
      <c r="A50" s="7"/>
      <c r="B50" s="64" t="s">
        <v>71</v>
      </c>
      <c r="C50" s="42"/>
      <c r="D50" s="106">
        <v>900</v>
      </c>
      <c r="E50" s="97" t="s">
        <v>75</v>
      </c>
      <c r="F50" s="42"/>
      <c r="G50" s="42"/>
      <c r="H50" s="42"/>
      <c r="I50" s="66"/>
      <c r="J50" s="7"/>
      <c r="K50" s="7"/>
      <c r="L50" s="7"/>
      <c r="M50" s="7"/>
      <c r="N50" s="7"/>
      <c r="O50" s="7"/>
      <c r="P50" s="7"/>
      <c r="Q50" s="7"/>
      <c r="R50" s="7"/>
      <c r="S50" s="7"/>
      <c r="T50" s="7"/>
      <c r="U50" s="7"/>
      <c r="V50" s="7"/>
      <c r="W50" s="7"/>
      <c r="X50" s="7"/>
      <c r="Y50" s="7"/>
      <c r="Z50" s="7"/>
      <c r="AA50" s="7"/>
      <c r="AB50" s="7"/>
      <c r="AC50" s="7"/>
      <c r="AD50" s="7"/>
    </row>
    <row r="51" spans="1:30" ht="12.75">
      <c r="A51" s="7"/>
      <c r="B51" s="64" t="s">
        <v>70</v>
      </c>
      <c r="C51" s="42"/>
      <c r="D51" s="106">
        <v>10</v>
      </c>
      <c r="E51" s="97" t="s">
        <v>76</v>
      </c>
      <c r="F51" s="42"/>
      <c r="G51" s="42"/>
      <c r="H51" s="42"/>
      <c r="I51" s="66"/>
      <c r="J51" s="7"/>
      <c r="K51" s="7"/>
      <c r="L51" s="7"/>
      <c r="M51" s="7"/>
      <c r="N51" s="7"/>
      <c r="O51" s="7"/>
      <c r="P51" s="7"/>
      <c r="Q51" s="7"/>
      <c r="R51" s="7"/>
      <c r="S51" s="7"/>
      <c r="T51" s="7"/>
      <c r="U51" s="7"/>
      <c r="V51" s="7"/>
      <c r="W51" s="7"/>
      <c r="X51" s="7"/>
      <c r="Y51" s="7"/>
      <c r="Z51" s="7"/>
      <c r="AA51" s="7"/>
      <c r="AB51" s="7"/>
      <c r="AC51" s="7"/>
      <c r="AD51" s="7"/>
    </row>
    <row r="52" spans="1:30" ht="12.75">
      <c r="A52" s="7"/>
      <c r="B52" s="58" t="s">
        <v>72</v>
      </c>
      <c r="C52" s="42"/>
      <c r="D52" s="61">
        <f>D51*D50</f>
        <v>9000</v>
      </c>
      <c r="E52" s="42" t="s">
        <v>60</v>
      </c>
      <c r="F52" s="42"/>
      <c r="G52" s="42"/>
      <c r="H52" s="42"/>
      <c r="I52" s="66"/>
      <c r="J52" s="7"/>
      <c r="K52" s="7"/>
      <c r="L52" s="7"/>
      <c r="M52" s="7"/>
      <c r="N52" s="7"/>
      <c r="O52" s="7"/>
      <c r="P52" s="7"/>
      <c r="Q52" s="7"/>
      <c r="R52" s="7"/>
      <c r="S52" s="7"/>
      <c r="T52" s="7"/>
      <c r="U52" s="7"/>
      <c r="V52" s="7"/>
      <c r="W52" s="7"/>
      <c r="X52" s="7"/>
      <c r="Y52" s="7"/>
      <c r="Z52" s="7"/>
      <c r="AA52" s="7"/>
      <c r="AB52" s="7"/>
      <c r="AC52" s="7"/>
      <c r="AD52" s="7"/>
    </row>
    <row r="53" spans="1:30" ht="12.75">
      <c r="A53" s="7"/>
      <c r="B53" s="58" t="s">
        <v>69</v>
      </c>
      <c r="C53" s="42"/>
      <c r="D53" s="61"/>
      <c r="E53" s="42"/>
      <c r="F53" s="42"/>
      <c r="G53" s="42"/>
      <c r="H53" s="42"/>
      <c r="I53" s="66"/>
      <c r="J53" s="7"/>
      <c r="K53" s="7"/>
      <c r="L53" s="7"/>
      <c r="M53" s="7"/>
      <c r="N53" s="7"/>
      <c r="O53" s="7"/>
      <c r="P53" s="7"/>
      <c r="Q53" s="7"/>
      <c r="R53" s="7"/>
      <c r="S53" s="7"/>
      <c r="T53" s="7"/>
      <c r="U53" s="7"/>
      <c r="V53" s="7"/>
      <c r="W53" s="7"/>
      <c r="X53" s="7"/>
      <c r="Y53" s="7"/>
      <c r="Z53" s="7"/>
      <c r="AA53" s="7"/>
      <c r="AB53" s="7"/>
      <c r="AC53" s="7"/>
      <c r="AD53" s="7"/>
    </row>
    <row r="54" spans="1:30" ht="12.75">
      <c r="A54" s="7"/>
      <c r="B54" s="64" t="s">
        <v>71</v>
      </c>
      <c r="C54" s="42"/>
      <c r="D54" s="106">
        <v>1000</v>
      </c>
      <c r="E54" s="97" t="s">
        <v>75</v>
      </c>
      <c r="F54" s="42"/>
      <c r="G54" s="42"/>
      <c r="H54" s="42"/>
      <c r="I54" s="66"/>
      <c r="J54" s="7"/>
      <c r="K54" s="7"/>
      <c r="L54" s="7"/>
      <c r="M54" s="7"/>
      <c r="N54" s="7"/>
      <c r="O54" s="7"/>
      <c r="P54" s="7"/>
      <c r="Q54" s="7"/>
      <c r="R54" s="7"/>
      <c r="S54" s="7"/>
      <c r="T54" s="7"/>
      <c r="U54" s="7"/>
      <c r="V54" s="7"/>
      <c r="W54" s="7"/>
      <c r="X54" s="7"/>
      <c r="Y54" s="7"/>
      <c r="Z54" s="7"/>
      <c r="AA54" s="7"/>
      <c r="AB54" s="7"/>
      <c r="AC54" s="7"/>
      <c r="AD54" s="7"/>
    </row>
    <row r="55" spans="1:30" ht="12.75">
      <c r="A55" s="7"/>
      <c r="B55" s="64" t="s">
        <v>70</v>
      </c>
      <c r="C55" s="42"/>
      <c r="D55" s="106">
        <v>10</v>
      </c>
      <c r="E55" s="97" t="s">
        <v>76</v>
      </c>
      <c r="F55" s="42"/>
      <c r="G55" s="42"/>
      <c r="H55" s="42"/>
      <c r="I55" s="66"/>
      <c r="J55" s="7"/>
      <c r="K55" s="7"/>
      <c r="L55" s="7"/>
      <c r="M55" s="7"/>
      <c r="N55" s="7"/>
      <c r="O55" s="7"/>
      <c r="P55" s="7"/>
      <c r="Q55" s="7"/>
      <c r="R55" s="7"/>
      <c r="S55" s="7"/>
      <c r="T55" s="7"/>
      <c r="U55" s="7"/>
      <c r="V55" s="7"/>
      <c r="W55" s="7"/>
      <c r="X55" s="7"/>
      <c r="Y55" s="7"/>
      <c r="Z55" s="7"/>
      <c r="AA55" s="7"/>
      <c r="AB55" s="7"/>
      <c r="AC55" s="7"/>
      <c r="AD55" s="7"/>
    </row>
    <row r="56" spans="1:30" ht="12.75">
      <c r="A56" s="7"/>
      <c r="B56" s="58" t="s">
        <v>72</v>
      </c>
      <c r="C56" s="42"/>
      <c r="D56" s="61">
        <f>D55*D54</f>
        <v>10000</v>
      </c>
      <c r="E56" s="42" t="s">
        <v>60</v>
      </c>
      <c r="F56" s="42"/>
      <c r="G56" s="42"/>
      <c r="H56" s="42"/>
      <c r="I56" s="66"/>
      <c r="J56" s="7"/>
      <c r="K56" s="7"/>
      <c r="L56" s="7"/>
      <c r="M56" s="7"/>
      <c r="N56" s="7"/>
      <c r="O56" s="7"/>
      <c r="P56" s="7"/>
      <c r="Q56" s="7"/>
      <c r="R56" s="7"/>
      <c r="S56" s="7"/>
      <c r="T56" s="7"/>
      <c r="U56" s="7"/>
      <c r="V56" s="7"/>
      <c r="W56" s="7"/>
      <c r="X56" s="7"/>
      <c r="Y56" s="7"/>
      <c r="Z56" s="7"/>
      <c r="AA56" s="7"/>
      <c r="AB56" s="7"/>
      <c r="AC56" s="7"/>
      <c r="AD56" s="7"/>
    </row>
    <row r="57" spans="1:30" ht="12.75">
      <c r="A57" s="7"/>
      <c r="B57" s="62" t="s">
        <v>74</v>
      </c>
      <c r="C57" s="63"/>
      <c r="D57" s="63"/>
      <c r="E57" s="63"/>
      <c r="F57" s="63"/>
      <c r="G57" s="63"/>
      <c r="H57" s="67">
        <f>D56-D52</f>
        <v>1000</v>
      </c>
      <c r="I57" s="70"/>
      <c r="J57" s="7"/>
      <c r="K57" s="7"/>
      <c r="L57" s="7"/>
      <c r="M57" s="7"/>
      <c r="N57" s="7"/>
      <c r="O57" s="7"/>
      <c r="P57" s="7"/>
      <c r="Q57" s="7"/>
      <c r="R57" s="7"/>
      <c r="S57" s="7"/>
      <c r="T57" s="7"/>
      <c r="U57" s="7"/>
      <c r="V57" s="7"/>
      <c r="W57" s="7"/>
      <c r="X57" s="7"/>
      <c r="Y57" s="7"/>
      <c r="Z57" s="7"/>
      <c r="AA57" s="7"/>
      <c r="AB57" s="7"/>
      <c r="AC57" s="7"/>
      <c r="AD57" s="7"/>
    </row>
    <row r="58" spans="1:30" ht="12.75">
      <c r="A58" s="7"/>
      <c r="B58" s="58"/>
      <c r="C58" s="42"/>
      <c r="D58" s="42"/>
      <c r="E58" s="42"/>
      <c r="F58" s="42"/>
      <c r="G58" s="42"/>
      <c r="H58" s="42"/>
      <c r="I58" s="66"/>
      <c r="J58" s="7"/>
      <c r="K58" s="7"/>
      <c r="L58" s="7"/>
      <c r="M58" s="7"/>
      <c r="N58" s="7"/>
      <c r="O58" s="7"/>
      <c r="P58" s="7"/>
      <c r="Q58" s="7"/>
      <c r="R58" s="7"/>
      <c r="S58" s="7"/>
      <c r="T58" s="7"/>
      <c r="U58" s="7"/>
      <c r="V58" s="7"/>
      <c r="W58" s="7"/>
      <c r="X58" s="7"/>
      <c r="Y58" s="7"/>
      <c r="Z58" s="7"/>
      <c r="AA58" s="7"/>
      <c r="AB58" s="7"/>
      <c r="AC58" s="7"/>
      <c r="AD58" s="7"/>
    </row>
    <row r="59" spans="1:30" ht="12.75">
      <c r="A59" s="7"/>
      <c r="B59" s="60" t="s">
        <v>77</v>
      </c>
      <c r="C59" s="42"/>
      <c r="D59" s="42"/>
      <c r="E59" s="42"/>
      <c r="F59" s="42"/>
      <c r="G59" s="42"/>
      <c r="H59" s="42"/>
      <c r="I59" s="66"/>
      <c r="J59" s="7"/>
      <c r="K59" s="7"/>
      <c r="L59" s="7"/>
      <c r="M59" s="7"/>
      <c r="N59" s="7"/>
      <c r="O59" s="7"/>
      <c r="P59" s="7"/>
      <c r="Q59" s="7"/>
      <c r="R59" s="7"/>
      <c r="S59" s="7"/>
      <c r="T59" s="7"/>
      <c r="U59" s="7"/>
      <c r="V59" s="7"/>
      <c r="W59" s="7"/>
      <c r="X59" s="7"/>
      <c r="Y59" s="7"/>
      <c r="Z59" s="7"/>
      <c r="AA59" s="7"/>
      <c r="AB59" s="7"/>
      <c r="AC59" s="7"/>
      <c r="AD59" s="7"/>
    </row>
    <row r="60" spans="1:30" ht="12.75">
      <c r="A60" s="7"/>
      <c r="B60" s="58" t="s">
        <v>78</v>
      </c>
      <c r="C60" s="42"/>
      <c r="D60" s="42"/>
      <c r="E60" s="42"/>
      <c r="F60" s="42"/>
      <c r="G60" s="42"/>
      <c r="H60" s="42"/>
      <c r="I60" s="66"/>
      <c r="J60" s="7"/>
      <c r="K60" s="7"/>
      <c r="L60" s="7"/>
      <c r="M60" s="7"/>
      <c r="N60" s="7"/>
      <c r="O60" s="7"/>
      <c r="P60" s="7"/>
      <c r="Q60" s="7"/>
      <c r="R60" s="7"/>
      <c r="S60" s="7"/>
      <c r="T60" s="7"/>
      <c r="U60" s="7"/>
      <c r="V60" s="7"/>
      <c r="W60" s="7"/>
      <c r="X60" s="7"/>
      <c r="Y60" s="7"/>
      <c r="Z60" s="7"/>
      <c r="AA60" s="7"/>
      <c r="AB60" s="7"/>
      <c r="AC60" s="7"/>
      <c r="AD60" s="7"/>
    </row>
    <row r="61" spans="1:30" ht="12.75">
      <c r="A61" s="7"/>
      <c r="B61" s="64" t="s">
        <v>71</v>
      </c>
      <c r="C61" s="42"/>
      <c r="D61" s="106">
        <v>900</v>
      </c>
      <c r="E61" s="97" t="s">
        <v>80</v>
      </c>
      <c r="F61" s="42"/>
      <c r="G61" s="42"/>
      <c r="H61" s="42"/>
      <c r="I61" s="66"/>
      <c r="J61" s="7"/>
      <c r="K61" s="7"/>
      <c r="L61" s="7"/>
      <c r="M61" s="7"/>
      <c r="N61" s="7"/>
      <c r="O61" s="7"/>
      <c r="P61" s="7"/>
      <c r="Q61" s="7"/>
      <c r="R61" s="7"/>
      <c r="S61" s="7"/>
      <c r="T61" s="7"/>
      <c r="U61" s="7"/>
      <c r="V61" s="7"/>
      <c r="W61" s="7"/>
      <c r="X61" s="7"/>
      <c r="Y61" s="7"/>
      <c r="Z61" s="7"/>
      <c r="AA61" s="7"/>
      <c r="AB61" s="7"/>
      <c r="AC61" s="7"/>
      <c r="AD61" s="7"/>
    </row>
    <row r="62" spans="1:30" ht="12.75">
      <c r="A62" s="7"/>
      <c r="B62" s="64" t="s">
        <v>70</v>
      </c>
      <c r="C62" s="42"/>
      <c r="D62" s="106">
        <v>40</v>
      </c>
      <c r="E62" s="97" t="s">
        <v>81</v>
      </c>
      <c r="F62" s="42"/>
      <c r="G62" s="42"/>
      <c r="H62" s="42"/>
      <c r="I62" s="66"/>
      <c r="J62" s="7"/>
      <c r="K62" s="7"/>
      <c r="L62" s="7"/>
      <c r="M62" s="7"/>
      <c r="N62" s="7"/>
      <c r="O62" s="7"/>
      <c r="P62" s="7"/>
      <c r="Q62" s="7"/>
      <c r="R62" s="7"/>
      <c r="S62" s="7"/>
      <c r="T62" s="7"/>
      <c r="U62" s="7"/>
      <c r="V62" s="7"/>
      <c r="W62" s="7"/>
      <c r="X62" s="7"/>
      <c r="Y62" s="7"/>
      <c r="Z62" s="7"/>
      <c r="AA62" s="7"/>
      <c r="AB62" s="7"/>
      <c r="AC62" s="7"/>
      <c r="AD62" s="7"/>
    </row>
    <row r="63" spans="1:30" ht="12.75">
      <c r="A63" s="7"/>
      <c r="B63" s="58" t="s">
        <v>72</v>
      </c>
      <c r="C63" s="42"/>
      <c r="D63" s="61">
        <f>D62*D61</f>
        <v>36000</v>
      </c>
      <c r="E63" s="42" t="s">
        <v>60</v>
      </c>
      <c r="F63" s="42"/>
      <c r="G63" s="42"/>
      <c r="H63" s="42"/>
      <c r="I63" s="66"/>
      <c r="J63" s="7"/>
      <c r="K63" s="7"/>
      <c r="L63" s="7"/>
      <c r="M63" s="7"/>
      <c r="N63" s="7"/>
      <c r="O63" s="7"/>
      <c r="P63" s="7"/>
      <c r="Q63" s="7"/>
      <c r="R63" s="7"/>
      <c r="S63" s="7"/>
      <c r="T63" s="7"/>
      <c r="U63" s="7"/>
      <c r="V63" s="7"/>
      <c r="W63" s="7"/>
      <c r="X63" s="7"/>
      <c r="Y63" s="7"/>
      <c r="Z63" s="7"/>
      <c r="AA63" s="7"/>
      <c r="AB63" s="7"/>
      <c r="AC63" s="7"/>
      <c r="AD63" s="7"/>
    </row>
    <row r="64" spans="1:30" ht="12.75">
      <c r="A64" s="7"/>
      <c r="B64" s="58" t="s">
        <v>79</v>
      </c>
      <c r="C64" s="42"/>
      <c r="D64" s="61"/>
      <c r="E64" s="42"/>
      <c r="F64" s="42"/>
      <c r="G64" s="42"/>
      <c r="H64" s="42"/>
      <c r="I64" s="66"/>
      <c r="J64" s="7"/>
      <c r="K64" s="7"/>
      <c r="L64" s="7"/>
      <c r="M64" s="7"/>
      <c r="N64" s="7"/>
      <c r="O64" s="7"/>
      <c r="P64" s="7"/>
      <c r="Q64" s="7"/>
      <c r="R64" s="7"/>
      <c r="S64" s="7"/>
      <c r="T64" s="7"/>
      <c r="U64" s="7"/>
      <c r="V64" s="7"/>
      <c r="W64" s="7"/>
      <c r="X64" s="7"/>
      <c r="Y64" s="7"/>
      <c r="Z64" s="7"/>
      <c r="AA64" s="7"/>
      <c r="AB64" s="7"/>
      <c r="AC64" s="7"/>
      <c r="AD64" s="7"/>
    </row>
    <row r="65" spans="1:30" ht="12.75">
      <c r="A65" s="7"/>
      <c r="B65" s="64" t="s">
        <v>71</v>
      </c>
      <c r="C65" s="42"/>
      <c r="D65" s="106">
        <v>1000</v>
      </c>
      <c r="E65" s="97" t="s">
        <v>80</v>
      </c>
      <c r="F65" s="42"/>
      <c r="G65" s="42"/>
      <c r="H65" s="42"/>
      <c r="I65" s="66"/>
      <c r="J65" s="7"/>
      <c r="K65" s="7"/>
      <c r="L65" s="7"/>
      <c r="M65" s="7"/>
      <c r="N65" s="7"/>
      <c r="O65" s="7"/>
      <c r="P65" s="7"/>
      <c r="Q65" s="7"/>
      <c r="R65" s="7"/>
      <c r="S65" s="7"/>
      <c r="T65" s="7"/>
      <c r="U65" s="7"/>
      <c r="V65" s="7"/>
      <c r="W65" s="7"/>
      <c r="X65" s="7"/>
      <c r="Y65" s="7"/>
      <c r="Z65" s="7"/>
      <c r="AA65" s="7"/>
      <c r="AB65" s="7"/>
      <c r="AC65" s="7"/>
      <c r="AD65" s="7"/>
    </row>
    <row r="66" spans="1:30" ht="12.75">
      <c r="A66" s="7"/>
      <c r="B66" s="64" t="s">
        <v>70</v>
      </c>
      <c r="C66" s="42"/>
      <c r="D66" s="106">
        <v>40</v>
      </c>
      <c r="E66" s="97" t="s">
        <v>81</v>
      </c>
      <c r="F66" s="42"/>
      <c r="G66" s="42"/>
      <c r="H66" s="42"/>
      <c r="I66" s="66"/>
      <c r="J66" s="7"/>
      <c r="K66" s="7"/>
      <c r="L66" s="7"/>
      <c r="M66" s="7"/>
      <c r="N66" s="7"/>
      <c r="O66" s="7"/>
      <c r="P66" s="7"/>
      <c r="Q66" s="7"/>
      <c r="R66" s="7"/>
      <c r="S66" s="7"/>
      <c r="T66" s="7"/>
      <c r="U66" s="7"/>
      <c r="V66" s="7"/>
      <c r="W66" s="7"/>
      <c r="X66" s="7"/>
      <c r="Y66" s="7"/>
      <c r="Z66" s="7"/>
      <c r="AA66" s="7"/>
      <c r="AB66" s="7"/>
      <c r="AC66" s="7"/>
      <c r="AD66" s="7"/>
    </row>
    <row r="67" spans="1:30" ht="12.75">
      <c r="A67" s="7"/>
      <c r="B67" s="58" t="s">
        <v>72</v>
      </c>
      <c r="C67" s="42"/>
      <c r="D67" s="61">
        <f>D66*D65</f>
        <v>40000</v>
      </c>
      <c r="E67" s="42" t="s">
        <v>60</v>
      </c>
      <c r="F67" s="42"/>
      <c r="G67" s="42"/>
      <c r="H67" s="71"/>
      <c r="I67" s="66"/>
      <c r="J67" s="7"/>
      <c r="K67" s="7"/>
      <c r="L67" s="7"/>
      <c r="M67" s="7"/>
      <c r="N67" s="7"/>
      <c r="O67" s="7"/>
      <c r="P67" s="7"/>
      <c r="Q67" s="7"/>
      <c r="R67" s="7"/>
      <c r="S67" s="7"/>
      <c r="T67" s="7"/>
      <c r="U67" s="7"/>
      <c r="V67" s="7"/>
      <c r="W67" s="7"/>
      <c r="X67" s="7"/>
      <c r="Y67" s="7"/>
      <c r="Z67" s="7"/>
      <c r="AA67" s="7"/>
      <c r="AB67" s="7"/>
      <c r="AC67" s="7"/>
      <c r="AD67" s="7"/>
    </row>
    <row r="68" spans="1:30" ht="12.75">
      <c r="A68" s="7"/>
      <c r="B68" s="62" t="s">
        <v>82</v>
      </c>
      <c r="C68" s="63"/>
      <c r="D68" s="63"/>
      <c r="E68" s="63"/>
      <c r="F68" s="63"/>
      <c r="G68" s="63"/>
      <c r="H68" s="67">
        <f>D67-D63</f>
        <v>4000</v>
      </c>
      <c r="I68" s="70"/>
      <c r="J68" s="72"/>
      <c r="K68" s="7"/>
      <c r="L68" s="7"/>
      <c r="M68" s="7"/>
      <c r="N68" s="7"/>
      <c r="O68" s="7"/>
      <c r="P68" s="7"/>
      <c r="Q68" s="7"/>
      <c r="R68" s="7"/>
      <c r="S68" s="7"/>
      <c r="T68" s="7"/>
      <c r="U68" s="7"/>
      <c r="V68" s="7"/>
      <c r="W68" s="7"/>
      <c r="X68" s="7"/>
      <c r="Y68" s="7"/>
      <c r="Z68" s="7"/>
      <c r="AA68" s="7"/>
      <c r="AB68" s="7"/>
      <c r="AC68" s="7"/>
      <c r="AD68" s="7"/>
    </row>
    <row r="69" spans="1:30" ht="12.75">
      <c r="A69" s="7"/>
      <c r="B69" s="58"/>
      <c r="C69" s="42"/>
      <c r="D69" s="42"/>
      <c r="E69" s="42"/>
      <c r="F69" s="42"/>
      <c r="G69" s="42"/>
      <c r="H69" s="42"/>
      <c r="I69" s="66"/>
      <c r="J69" s="7"/>
      <c r="K69" s="7"/>
      <c r="L69" s="7"/>
      <c r="M69" s="7"/>
      <c r="N69" s="7"/>
      <c r="O69" s="7"/>
      <c r="P69" s="7"/>
      <c r="Q69" s="7"/>
      <c r="R69" s="7"/>
      <c r="S69" s="7"/>
      <c r="T69" s="7"/>
      <c r="U69" s="7"/>
      <c r="V69" s="7"/>
      <c r="W69" s="7"/>
      <c r="X69" s="7"/>
      <c r="Y69" s="7"/>
      <c r="Z69" s="7"/>
      <c r="AA69" s="7"/>
      <c r="AB69" s="7"/>
      <c r="AC69" s="7"/>
      <c r="AD69" s="7"/>
    </row>
    <row r="70" spans="1:30" ht="12.75">
      <c r="A70" s="7"/>
      <c r="B70" s="60" t="s">
        <v>83</v>
      </c>
      <c r="C70" s="42"/>
      <c r="D70" s="42"/>
      <c r="E70" s="42"/>
      <c r="F70" s="42"/>
      <c r="G70" s="42"/>
      <c r="H70" s="42"/>
      <c r="I70" s="66"/>
      <c r="J70" s="7"/>
      <c r="K70" s="7"/>
      <c r="L70" s="7"/>
      <c r="M70" s="7"/>
      <c r="N70" s="7"/>
      <c r="O70" s="7"/>
      <c r="P70" s="7"/>
      <c r="Q70" s="7"/>
      <c r="R70" s="7"/>
      <c r="S70" s="7"/>
      <c r="T70" s="7"/>
      <c r="U70" s="7"/>
      <c r="V70" s="7"/>
      <c r="W70" s="7"/>
      <c r="X70" s="7"/>
      <c r="Y70" s="7"/>
      <c r="Z70" s="7"/>
      <c r="AA70" s="7"/>
      <c r="AB70" s="7"/>
      <c r="AC70" s="7"/>
      <c r="AD70" s="7"/>
    </row>
    <row r="71" spans="1:30" ht="12.75">
      <c r="A71" s="7"/>
      <c r="B71" s="58" t="s">
        <v>84</v>
      </c>
      <c r="C71" s="42"/>
      <c r="D71" s="42"/>
      <c r="E71" s="42"/>
      <c r="F71" s="42"/>
      <c r="G71" s="42"/>
      <c r="H71" s="42"/>
      <c r="I71" s="66"/>
      <c r="J71" s="7"/>
      <c r="K71" s="7"/>
      <c r="L71" s="7"/>
      <c r="M71" s="7"/>
      <c r="N71" s="7"/>
      <c r="O71" s="7"/>
      <c r="P71" s="7"/>
      <c r="Q71" s="7"/>
      <c r="R71" s="7"/>
      <c r="S71" s="7"/>
      <c r="T71" s="7"/>
      <c r="U71" s="7"/>
      <c r="V71" s="7"/>
      <c r="W71" s="7"/>
      <c r="X71" s="7"/>
      <c r="Y71" s="7"/>
      <c r="Z71" s="7"/>
      <c r="AA71" s="7"/>
      <c r="AB71" s="7"/>
      <c r="AC71" s="7"/>
      <c r="AD71" s="7"/>
    </row>
    <row r="72" spans="1:30" ht="12.75">
      <c r="A72" s="7"/>
      <c r="B72" s="64" t="s">
        <v>71</v>
      </c>
      <c r="C72" s="42"/>
      <c r="D72" s="106">
        <v>900</v>
      </c>
      <c r="E72" s="97" t="s">
        <v>75</v>
      </c>
      <c r="F72" s="42"/>
      <c r="G72" s="42"/>
      <c r="H72" s="42"/>
      <c r="I72" s="66"/>
      <c r="J72" s="7"/>
      <c r="K72" s="7"/>
      <c r="L72" s="7"/>
      <c r="M72" s="7"/>
      <c r="N72" s="7"/>
      <c r="O72" s="7"/>
      <c r="P72" s="7"/>
      <c r="Q72" s="7"/>
      <c r="R72" s="7"/>
      <c r="S72" s="7"/>
      <c r="T72" s="7"/>
      <c r="U72" s="7"/>
      <c r="V72" s="7"/>
      <c r="W72" s="7"/>
      <c r="X72" s="7"/>
      <c r="Y72" s="7"/>
      <c r="Z72" s="7"/>
      <c r="AA72" s="7"/>
      <c r="AB72" s="7"/>
      <c r="AC72" s="7"/>
      <c r="AD72" s="7"/>
    </row>
    <row r="73" spans="1:30" ht="12.75">
      <c r="A73" s="7"/>
      <c r="B73" s="64" t="s">
        <v>86</v>
      </c>
      <c r="C73" s="42"/>
      <c r="D73" s="106">
        <v>45</v>
      </c>
      <c r="E73" s="97" t="s">
        <v>76</v>
      </c>
      <c r="F73" s="42"/>
      <c r="G73" s="42"/>
      <c r="H73" s="42"/>
      <c r="I73" s="66"/>
      <c r="J73" s="7"/>
      <c r="K73" s="7"/>
      <c r="L73" s="7"/>
      <c r="M73" s="7"/>
      <c r="N73" s="7"/>
      <c r="O73" s="7"/>
      <c r="P73" s="7"/>
      <c r="Q73" s="7"/>
      <c r="R73" s="7"/>
      <c r="S73" s="7"/>
      <c r="T73" s="7"/>
      <c r="U73" s="7"/>
      <c r="V73" s="7"/>
      <c r="W73" s="7"/>
      <c r="X73" s="7"/>
      <c r="Y73" s="7"/>
      <c r="Z73" s="7"/>
      <c r="AA73" s="7"/>
      <c r="AB73" s="7"/>
      <c r="AC73" s="7"/>
      <c r="AD73" s="7"/>
    </row>
    <row r="74" spans="1:30" ht="12.75">
      <c r="A74" s="7"/>
      <c r="B74" s="58" t="s">
        <v>96</v>
      </c>
      <c r="C74" s="42"/>
      <c r="D74" s="61">
        <f>D73*D72</f>
        <v>40500</v>
      </c>
      <c r="E74" s="42" t="s">
        <v>60</v>
      </c>
      <c r="F74" s="42"/>
      <c r="G74" s="42"/>
      <c r="H74" s="42"/>
      <c r="I74" s="66"/>
      <c r="J74" s="7"/>
      <c r="K74" s="7"/>
      <c r="L74" s="7"/>
      <c r="M74" s="7"/>
      <c r="N74" s="7"/>
      <c r="O74" s="7"/>
      <c r="P74" s="7"/>
      <c r="Q74" s="7"/>
      <c r="R74" s="7"/>
      <c r="S74" s="7"/>
      <c r="T74" s="7"/>
      <c r="U74" s="7"/>
      <c r="V74" s="7"/>
      <c r="W74" s="7"/>
      <c r="X74" s="7"/>
      <c r="Y74" s="7"/>
      <c r="Z74" s="7"/>
      <c r="AA74" s="7"/>
      <c r="AB74" s="7"/>
      <c r="AC74" s="7"/>
      <c r="AD74" s="7"/>
    </row>
    <row r="75" spans="1:30" ht="12.75">
      <c r="A75" s="7"/>
      <c r="B75" s="58" t="s">
        <v>85</v>
      </c>
      <c r="C75" s="42"/>
      <c r="D75" s="61"/>
      <c r="E75" s="42"/>
      <c r="F75" s="42"/>
      <c r="G75" s="42"/>
      <c r="H75" s="42"/>
      <c r="I75" s="66"/>
      <c r="J75" s="7"/>
      <c r="K75" s="7"/>
      <c r="L75" s="7"/>
      <c r="M75" s="7"/>
      <c r="N75" s="7"/>
      <c r="O75" s="7"/>
      <c r="P75" s="7"/>
      <c r="Q75" s="7"/>
      <c r="R75" s="7"/>
      <c r="S75" s="7"/>
      <c r="T75" s="7"/>
      <c r="U75" s="7"/>
      <c r="V75" s="7"/>
      <c r="W75" s="7"/>
      <c r="X75" s="7"/>
      <c r="Y75" s="7"/>
      <c r="Z75" s="7"/>
      <c r="AA75" s="7"/>
      <c r="AB75" s="7"/>
      <c r="AC75" s="7"/>
      <c r="AD75" s="7"/>
    </row>
    <row r="76" spans="1:30" ht="12.75">
      <c r="A76" s="7"/>
      <c r="B76" s="64" t="s">
        <v>71</v>
      </c>
      <c r="C76" s="42"/>
      <c r="D76" s="106">
        <v>1000</v>
      </c>
      <c r="E76" s="97" t="s">
        <v>75</v>
      </c>
      <c r="F76" s="42"/>
      <c r="G76" s="42"/>
      <c r="H76" s="42"/>
      <c r="I76" s="66"/>
      <c r="J76" s="7"/>
      <c r="K76" s="7"/>
      <c r="L76" s="7"/>
      <c r="M76" s="7"/>
      <c r="N76" s="7"/>
      <c r="O76" s="7"/>
      <c r="P76" s="7"/>
      <c r="Q76" s="7"/>
      <c r="R76" s="7"/>
      <c r="S76" s="7"/>
      <c r="T76" s="7"/>
      <c r="U76" s="7"/>
      <c r="V76" s="7"/>
      <c r="W76" s="7"/>
      <c r="X76" s="7"/>
      <c r="Y76" s="7"/>
      <c r="Z76" s="7"/>
      <c r="AA76" s="7"/>
      <c r="AB76" s="7"/>
      <c r="AC76" s="7"/>
      <c r="AD76" s="7"/>
    </row>
    <row r="77" spans="1:30" ht="12.75">
      <c r="A77" s="7"/>
      <c r="B77" s="64" t="s">
        <v>86</v>
      </c>
      <c r="C77" s="42"/>
      <c r="D77" s="106">
        <v>40</v>
      </c>
      <c r="E77" s="97" t="s">
        <v>76</v>
      </c>
      <c r="F77" s="42"/>
      <c r="G77" s="42"/>
      <c r="H77" s="42"/>
      <c r="I77" s="66"/>
      <c r="J77" s="7"/>
      <c r="K77" s="7"/>
      <c r="L77" s="7"/>
      <c r="M77" s="7"/>
      <c r="N77" s="7"/>
      <c r="O77" s="7"/>
      <c r="P77" s="7"/>
      <c r="Q77" s="7"/>
      <c r="R77" s="7"/>
      <c r="S77" s="7"/>
      <c r="T77" s="7"/>
      <c r="U77" s="7"/>
      <c r="V77" s="7"/>
      <c r="W77" s="7"/>
      <c r="X77" s="7"/>
      <c r="Y77" s="7"/>
      <c r="Z77" s="7"/>
      <c r="AA77" s="7"/>
      <c r="AB77" s="7"/>
      <c r="AC77" s="7"/>
      <c r="AD77" s="7"/>
    </row>
    <row r="78" spans="1:30" ht="12.75">
      <c r="A78" s="7"/>
      <c r="B78" s="58" t="s">
        <v>95</v>
      </c>
      <c r="C78" s="42"/>
      <c r="D78" s="61">
        <f>D77*D76</f>
        <v>40000</v>
      </c>
      <c r="E78" s="42" t="s">
        <v>60</v>
      </c>
      <c r="F78" s="42"/>
      <c r="G78" s="42"/>
      <c r="H78" s="71"/>
      <c r="I78" s="66"/>
      <c r="J78" s="7"/>
      <c r="K78" s="7"/>
      <c r="L78" s="7"/>
      <c r="M78" s="7"/>
      <c r="N78" s="7"/>
      <c r="O78" s="7"/>
      <c r="P78" s="7"/>
      <c r="Q78" s="7"/>
      <c r="R78" s="7"/>
      <c r="S78" s="7"/>
      <c r="T78" s="7"/>
      <c r="U78" s="7"/>
      <c r="V78" s="7"/>
      <c r="W78" s="7"/>
      <c r="X78" s="7"/>
      <c r="Y78" s="7"/>
      <c r="Z78" s="7"/>
      <c r="AA78" s="7"/>
      <c r="AB78" s="7"/>
      <c r="AC78" s="7"/>
      <c r="AD78" s="7"/>
    </row>
    <row r="79" spans="1:30" ht="12.75">
      <c r="A79" s="7"/>
      <c r="B79" s="62" t="s">
        <v>97</v>
      </c>
      <c r="C79" s="63"/>
      <c r="D79" s="63"/>
      <c r="E79" s="63"/>
      <c r="F79" s="63"/>
      <c r="G79" s="63"/>
      <c r="H79" s="67">
        <f>-D78+D74</f>
        <v>500</v>
      </c>
      <c r="I79" s="73"/>
      <c r="J79" s="7"/>
      <c r="K79" s="7"/>
      <c r="L79" s="7"/>
      <c r="M79" s="7"/>
      <c r="N79" s="7"/>
      <c r="O79" s="7"/>
      <c r="P79" s="7"/>
      <c r="Q79" s="7"/>
      <c r="R79" s="7"/>
      <c r="S79" s="7"/>
      <c r="T79" s="7"/>
      <c r="U79" s="7"/>
      <c r="V79" s="7"/>
      <c r="W79" s="7"/>
      <c r="X79" s="7"/>
      <c r="Y79" s="7"/>
      <c r="Z79" s="7"/>
      <c r="AA79" s="7"/>
      <c r="AB79" s="7"/>
      <c r="AC79" s="7"/>
      <c r="AD79" s="7"/>
    </row>
    <row r="80" spans="1:30" ht="12.75">
      <c r="A80" s="7"/>
      <c r="B80" s="58"/>
      <c r="C80" s="42"/>
      <c r="D80" s="42"/>
      <c r="E80" s="42"/>
      <c r="F80" s="42"/>
      <c r="G80" s="42"/>
      <c r="H80" s="42"/>
      <c r="I80" s="66"/>
      <c r="J80" s="7"/>
      <c r="K80" s="7"/>
      <c r="L80" s="7"/>
      <c r="M80" s="7"/>
      <c r="N80" s="7"/>
      <c r="O80" s="7"/>
      <c r="P80" s="7"/>
      <c r="Q80" s="7"/>
      <c r="R80" s="7"/>
      <c r="S80" s="7"/>
      <c r="T80" s="7"/>
      <c r="U80" s="7"/>
      <c r="V80" s="7"/>
      <c r="W80" s="7"/>
      <c r="X80" s="7"/>
      <c r="Y80" s="7"/>
      <c r="Z80" s="7"/>
      <c r="AA80" s="7"/>
      <c r="AB80" s="7"/>
      <c r="AC80" s="7"/>
      <c r="AD80" s="7"/>
    </row>
    <row r="81" spans="1:30" ht="12.75">
      <c r="A81" s="7"/>
      <c r="B81" s="60" t="s">
        <v>87</v>
      </c>
      <c r="C81" s="42"/>
      <c r="D81" s="42"/>
      <c r="E81" s="42"/>
      <c r="F81" s="42"/>
      <c r="G81" s="42"/>
      <c r="H81" s="42"/>
      <c r="I81" s="66"/>
      <c r="J81" s="7"/>
      <c r="K81" s="7"/>
      <c r="L81" s="7"/>
      <c r="M81" s="7"/>
      <c r="N81" s="7"/>
      <c r="O81" s="7"/>
      <c r="P81" s="7"/>
      <c r="Q81" s="7"/>
      <c r="R81" s="7"/>
      <c r="S81" s="7"/>
      <c r="T81" s="7"/>
      <c r="U81" s="7"/>
      <c r="V81" s="7"/>
      <c r="W81" s="7"/>
      <c r="X81" s="7"/>
      <c r="Y81" s="7"/>
      <c r="Z81" s="7"/>
      <c r="AA81" s="7"/>
      <c r="AB81" s="7"/>
      <c r="AC81" s="7"/>
      <c r="AD81" s="7"/>
    </row>
    <row r="82" spans="1:30" ht="12.75">
      <c r="A82" s="7"/>
      <c r="B82" s="108" t="s">
        <v>88</v>
      </c>
      <c r="C82" s="42"/>
      <c r="D82" s="42"/>
      <c r="E82" s="42"/>
      <c r="F82" s="42"/>
      <c r="G82" s="42"/>
      <c r="H82" s="97"/>
      <c r="I82" s="109"/>
      <c r="J82" s="7"/>
      <c r="K82" s="7"/>
      <c r="L82" s="7"/>
      <c r="M82" s="7"/>
      <c r="N82" s="7"/>
      <c r="O82" s="7"/>
      <c r="P82" s="7"/>
      <c r="Q82" s="7"/>
      <c r="R82" s="7"/>
      <c r="S82" s="7"/>
      <c r="T82" s="7"/>
      <c r="U82" s="7"/>
      <c r="V82" s="7"/>
      <c r="W82" s="7"/>
      <c r="X82" s="7"/>
      <c r="Y82" s="7"/>
      <c r="Z82" s="7"/>
      <c r="AA82" s="7"/>
      <c r="AB82" s="7"/>
      <c r="AC82" s="7"/>
      <c r="AD82" s="7"/>
    </row>
    <row r="83" spans="1:30" ht="12.75">
      <c r="A83" s="7"/>
      <c r="B83" s="108" t="s">
        <v>89</v>
      </c>
      <c r="C83" s="42"/>
      <c r="D83" s="42"/>
      <c r="E83" s="42"/>
      <c r="F83" s="42"/>
      <c r="G83" s="42"/>
      <c r="H83" s="97"/>
      <c r="I83" s="109"/>
      <c r="J83" s="7"/>
      <c r="K83" s="7"/>
      <c r="L83" s="7"/>
      <c r="M83" s="7"/>
      <c r="N83" s="7"/>
      <c r="O83" s="7"/>
      <c r="P83" s="7"/>
      <c r="Q83" s="7"/>
      <c r="R83" s="7"/>
      <c r="S83" s="7"/>
      <c r="T83" s="7"/>
      <c r="U83" s="7"/>
      <c r="V83" s="7"/>
      <c r="W83" s="7"/>
      <c r="X83" s="7"/>
      <c r="Y83" s="7"/>
      <c r="Z83" s="7"/>
      <c r="AA83" s="7"/>
      <c r="AB83" s="7"/>
      <c r="AC83" s="7"/>
      <c r="AD83" s="7"/>
    </row>
    <row r="84" spans="1:30" ht="12.75">
      <c r="A84" s="7"/>
      <c r="B84" s="108" t="s">
        <v>90</v>
      </c>
      <c r="C84" s="42"/>
      <c r="D84" s="42"/>
      <c r="E84" s="42"/>
      <c r="F84" s="42"/>
      <c r="G84" s="42"/>
      <c r="H84" s="97"/>
      <c r="I84" s="109"/>
      <c r="J84" s="7"/>
      <c r="K84" s="7"/>
      <c r="L84" s="7"/>
      <c r="M84" s="7"/>
      <c r="N84" s="7"/>
      <c r="O84" s="7"/>
      <c r="P84" s="7"/>
      <c r="Q84" s="7"/>
      <c r="R84" s="7"/>
      <c r="S84" s="7"/>
      <c r="T84" s="7"/>
      <c r="U84" s="7"/>
      <c r="V84" s="7"/>
      <c r="W84" s="7"/>
      <c r="X84" s="7"/>
      <c r="Y84" s="7"/>
      <c r="Z84" s="7"/>
      <c r="AA84" s="7"/>
      <c r="AB84" s="7"/>
      <c r="AC84" s="7"/>
      <c r="AD84" s="7"/>
    </row>
    <row r="85" spans="1:30" ht="12.75">
      <c r="A85" s="7"/>
      <c r="B85" s="108" t="s">
        <v>91</v>
      </c>
      <c r="C85" s="42"/>
      <c r="D85" s="42"/>
      <c r="E85" s="42"/>
      <c r="F85" s="42"/>
      <c r="G85" s="42"/>
      <c r="H85" s="97"/>
      <c r="I85" s="109"/>
      <c r="J85" s="7"/>
      <c r="K85" s="7"/>
      <c r="L85" s="7"/>
      <c r="M85" s="7"/>
      <c r="N85" s="7"/>
      <c r="O85" s="7"/>
      <c r="P85" s="7"/>
      <c r="Q85" s="7"/>
      <c r="R85" s="7"/>
      <c r="S85" s="7"/>
      <c r="T85" s="7"/>
      <c r="U85" s="7"/>
      <c r="V85" s="7"/>
      <c r="W85" s="7"/>
      <c r="X85" s="7"/>
      <c r="Y85" s="7"/>
      <c r="Z85" s="7"/>
      <c r="AA85" s="7"/>
      <c r="AB85" s="7"/>
      <c r="AC85" s="7"/>
      <c r="AD85" s="7"/>
    </row>
    <row r="86" spans="1:30" ht="12.75">
      <c r="A86" s="7"/>
      <c r="B86" s="108" t="s">
        <v>92</v>
      </c>
      <c r="C86" s="42"/>
      <c r="D86" s="42"/>
      <c r="E86" s="42"/>
      <c r="F86" s="42"/>
      <c r="G86" s="42"/>
      <c r="H86" s="97"/>
      <c r="I86" s="109"/>
      <c r="J86" s="7"/>
      <c r="K86" s="7"/>
      <c r="L86" s="7"/>
      <c r="M86" s="7"/>
      <c r="N86" s="7"/>
      <c r="O86" s="7"/>
      <c r="P86" s="7"/>
      <c r="Q86" s="7"/>
      <c r="R86" s="7"/>
      <c r="S86" s="7"/>
      <c r="T86" s="7"/>
      <c r="U86" s="7"/>
      <c r="V86" s="7"/>
      <c r="W86" s="7"/>
      <c r="X86" s="7"/>
      <c r="Y86" s="7"/>
      <c r="Z86" s="7"/>
      <c r="AA86" s="7"/>
      <c r="AB86" s="7"/>
      <c r="AC86" s="7"/>
      <c r="AD86" s="7"/>
    </row>
    <row r="87" spans="1:30" ht="12.75">
      <c r="A87" s="7"/>
      <c r="B87" s="108" t="s">
        <v>93</v>
      </c>
      <c r="C87" s="42"/>
      <c r="D87" s="42"/>
      <c r="E87" s="42"/>
      <c r="F87" s="42"/>
      <c r="G87" s="42"/>
      <c r="H87" s="97"/>
      <c r="I87" s="109"/>
      <c r="J87" s="7"/>
      <c r="K87" s="7"/>
      <c r="L87" s="7"/>
      <c r="M87" s="7"/>
      <c r="N87" s="7"/>
      <c r="O87" s="7"/>
      <c r="P87" s="7"/>
      <c r="Q87" s="7"/>
      <c r="R87" s="7"/>
      <c r="S87" s="7"/>
      <c r="T87" s="7"/>
      <c r="U87" s="7"/>
      <c r="V87" s="7"/>
      <c r="W87" s="7"/>
      <c r="X87" s="7"/>
      <c r="Y87" s="7"/>
      <c r="Z87" s="7"/>
      <c r="AA87" s="7"/>
      <c r="AB87" s="7"/>
      <c r="AC87" s="7"/>
      <c r="AD87" s="7"/>
    </row>
    <row r="88" spans="1:30" ht="13.5" thickBot="1">
      <c r="A88" s="7"/>
      <c r="B88" s="74" t="s">
        <v>94</v>
      </c>
      <c r="C88" s="75"/>
      <c r="D88" s="75"/>
      <c r="E88" s="75"/>
      <c r="F88" s="75"/>
      <c r="G88" s="75"/>
      <c r="H88" s="75">
        <f>SUM(H82:H87)</f>
        <v>0</v>
      </c>
      <c r="I88" s="76">
        <f>SUM(I82:I87)</f>
        <v>0</v>
      </c>
      <c r="J88" s="7"/>
      <c r="K88" s="7"/>
      <c r="L88" s="7"/>
      <c r="M88" s="7"/>
      <c r="N88" s="7"/>
      <c r="O88" s="7"/>
      <c r="P88" s="7"/>
      <c r="Q88" s="7"/>
      <c r="R88" s="7"/>
      <c r="S88" s="7"/>
      <c r="T88" s="7"/>
      <c r="U88" s="7"/>
      <c r="V88" s="7"/>
      <c r="W88" s="7"/>
      <c r="X88" s="7"/>
      <c r="Y88" s="7"/>
      <c r="Z88" s="7"/>
      <c r="AA88" s="7"/>
      <c r="AB88" s="7"/>
      <c r="AC88" s="7"/>
      <c r="AD88" s="7"/>
    </row>
    <row r="89" spans="1:30" ht="13.5" thickTop="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row>
    <row r="90" spans="1:30" ht="12.7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row>
    <row r="91" spans="1:30" ht="12.7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row>
    <row r="92" spans="1:30" ht="12.7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row>
    <row r="93" spans="1:30" ht="12.7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row>
    <row r="94" spans="1:30" ht="12.7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row>
    <row r="95" spans="1:30" ht="12.7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row>
    <row r="96" spans="1:30" ht="12.7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row>
    <row r="97" spans="1:30" ht="12.7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row>
    <row r="98" spans="1:30" ht="12.7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row>
    <row r="99" spans="1:30" ht="12.7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row>
    <row r="100" spans="1:30" ht="12.7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row>
    <row r="101" spans="1:30" ht="12.7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row>
    <row r="102" spans="1:30" ht="12.7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row>
    <row r="103" spans="1:30" ht="12.7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row>
    <row r="104" spans="1:30" ht="12.7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row>
    <row r="105" spans="1:30" ht="12.7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row>
    <row r="106" spans="1:30" ht="12.7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row>
    <row r="107" spans="1:30" ht="12.7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row>
    <row r="108" spans="1:30" ht="12.7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row>
  </sheetData>
  <sheetProtection sheet="1" objects="1" scenarios="1"/>
  <dataValidations count="1">
    <dataValidation type="list" allowBlank="1" showInputMessage="1" showErrorMessage="1" sqref="B30:B34">
      <formula1>$B$3:$B$15</formula1>
    </dataValidation>
  </dataValidations>
  <printOptions/>
  <pageMargins left="0.75" right="0.75" top="1" bottom="1" header="0.5" footer="0.5"/>
  <pageSetup fitToHeight="1" fitToWidth="1" horizontalDpi="600" verticalDpi="600" orientation="portrait" paperSize="9" scale="86"/>
  <drawing r:id="rId3"/>
  <legacyDrawing r:id="rId2"/>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Van Beek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 - MJA - Algemeen - Documenten</dc:title>
  <dc:subject/>
  <dc:creator>Theo</dc:creator>
  <cp:keywords/>
  <dc:description/>
  <cp:lastModifiedBy>Ingrid van den Tempel - Horváth</cp:lastModifiedBy>
  <cp:lastPrinted>2004-06-22T13:03:28Z</cp:lastPrinted>
  <dcterms:created xsi:type="dcterms:W3CDTF">2004-05-11T11:23:47Z</dcterms:created>
  <dcterms:modified xsi:type="dcterms:W3CDTF">2016-01-20T14:22:46Z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